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alesv\OneDrive\Documents\DRSI razpisi\Podgračeno\razpis\objava\"/>
    </mc:Choice>
  </mc:AlternateContent>
  <xr:revisionPtr revIDLastSave="0" documentId="13_ncr:1_{36D174A8-8F50-4864-9470-641B8CB0008D}" xr6:coauthVersionLast="46" xr6:coauthVersionMax="46" xr10:uidLastSave="{00000000-0000-0000-0000-000000000000}"/>
  <bookViews>
    <workbookView xWindow="-108" yWindow="-108" windowWidth="23256" windowHeight="12576" tabRatio="727" firstSheet="5" activeTab="5" xr2:uid="{00000000-000D-0000-FFFF-FFFF00000000}"/>
  </bookViews>
  <sheets>
    <sheet name="Naslovnica" sheetId="6" r:id="rId1"/>
    <sheet name="Rekapitulacija" sheetId="7" r:id="rId2"/>
    <sheet name="SPLOŠNO" sheetId="22" r:id="rId3"/>
    <sheet name="Rekonstrukcija ceste" sheetId="13" r:id="rId4"/>
    <sheet name="Hodnik za pešce" sheetId="14" r:id="rId5"/>
    <sheet name="Avtobusni postajališči" sheetId="19" r:id="rId6"/>
    <sheet name="Rušitev objekta" sheetId="1" r:id="rId7"/>
    <sheet name="Prestavitev vodovoda" sheetId="2" r:id="rId8"/>
    <sheet name="Zid 1" sheetId="4" r:id="rId9"/>
    <sheet name="Zid 2" sheetId="9" r:id="rId10"/>
    <sheet name="Zid 3" sheetId="10" r:id="rId11"/>
    <sheet name="Zid 4" sheetId="15" r:id="rId12"/>
    <sheet name="Prestavitevzaščita TK vodov" sheetId="18" r:id="rId13"/>
    <sheet name="JR" sheetId="12" r:id="rId14"/>
    <sheet name="VZPD" sheetId="16" r:id="rId15"/>
  </sheets>
  <definedNames>
    <definedName name="_xlnm.Print_Area" localSheetId="5">'Avtobusni postajališči'!$C$1:$I$164</definedName>
    <definedName name="_xlnm.Print_Area" localSheetId="4">'Hodnik za pešce'!$C$1:$I$142</definedName>
    <definedName name="_xlnm.Print_Area" localSheetId="7">'Prestavitev vodovoda'!$A$1:$F$136</definedName>
    <definedName name="_xlnm.Print_Area" localSheetId="3">'Rekonstrukcija ceste'!$C$1:$I$324</definedName>
    <definedName name="_xlnm.Print_Area" localSheetId="6">'Rušitev objekta'!$A$1:$F$28</definedName>
    <definedName name="_xlnm.Print_Area" localSheetId="8">'Zid 1'!$B$7:$H$114</definedName>
    <definedName name="_xlnm.Print_Area" localSheetId="9">'Zid 2'!$B$7:$H$91</definedName>
    <definedName name="_xlnm.Print_Area" localSheetId="10">'Zid 3'!$B$8:$H$116</definedName>
    <definedName name="_xlnm.Print_Area" localSheetId="11">'Zid 4'!$B$7:$H$114</definedName>
    <definedName name="_xlnm.Print_Titles" localSheetId="7">'Prestavitev vodovoda'!#REF!</definedName>
    <definedName name="_xlnm.Print_Titles" localSheetId="8">'Zid 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6" i="2" l="1"/>
  <c r="F105" i="2"/>
  <c r="F48" i="2"/>
  <c r="F49" i="2"/>
  <c r="F50" i="2"/>
  <c r="F55" i="2"/>
  <c r="F56" i="2"/>
  <c r="F57" i="2"/>
  <c r="F58" i="2"/>
  <c r="F59" i="2"/>
  <c r="F62" i="2"/>
  <c r="F63" i="2"/>
  <c r="F64" i="2"/>
  <c r="F67" i="2"/>
  <c r="F68" i="2"/>
  <c r="F69" i="2"/>
  <c r="F72" i="2"/>
  <c r="F73" i="2"/>
  <c r="F74" i="2"/>
  <c r="F77" i="2"/>
  <c r="F78" i="2"/>
  <c r="F79" i="2"/>
  <c r="F80" i="2"/>
  <c r="F81" i="2"/>
  <c r="F82" i="2"/>
  <c r="F85" i="2"/>
  <c r="F86" i="2"/>
  <c r="F87" i="2"/>
  <c r="F88" i="2"/>
  <c r="F89" i="2"/>
  <c r="F92" i="2"/>
  <c r="F93" i="2"/>
  <c r="F94" i="2"/>
  <c r="F95" i="2"/>
  <c r="F96" i="2"/>
  <c r="F97" i="2"/>
  <c r="F100" i="2"/>
  <c r="F101" i="2"/>
  <c r="F102" i="2"/>
  <c r="F106" i="2"/>
  <c r="F107" i="2"/>
  <c r="F108" i="2"/>
  <c r="F110" i="2"/>
  <c r="F112" i="2"/>
  <c r="F114" i="2"/>
  <c r="F47" i="2"/>
  <c r="F116" i="2" l="1"/>
  <c r="I126" i="19"/>
  <c r="I127" i="19"/>
  <c r="I128" i="19"/>
  <c r="I129" i="19"/>
  <c r="F16" i="2" l="1"/>
  <c r="F17" i="2"/>
  <c r="H48" i="15" l="1"/>
  <c r="H46" i="15"/>
  <c r="H46" i="10"/>
  <c r="H44" i="10"/>
  <c r="H42" i="9"/>
  <c r="H46" i="4"/>
  <c r="H44" i="4"/>
  <c r="F89" i="12" l="1"/>
  <c r="F90" i="12"/>
  <c r="F91" i="12"/>
  <c r="F92" i="12"/>
  <c r="F93" i="12"/>
  <c r="F94" i="12"/>
  <c r="F88" i="12"/>
  <c r="F80" i="12"/>
  <c r="F58" i="12"/>
  <c r="F59" i="12"/>
  <c r="F60" i="12"/>
  <c r="F57" i="12"/>
  <c r="F40" i="12"/>
  <c r="F41" i="12"/>
  <c r="F42" i="12"/>
  <c r="F43" i="12"/>
  <c r="F44" i="12"/>
  <c r="F45" i="12"/>
  <c r="F46" i="12"/>
  <c r="F47" i="12"/>
  <c r="F48" i="12"/>
  <c r="F49" i="12"/>
  <c r="F50" i="12"/>
  <c r="F69" i="12"/>
  <c r="F70" i="12"/>
  <c r="F71" i="12"/>
  <c r="F72" i="12"/>
  <c r="F78" i="12"/>
  <c r="G81" i="12" s="1"/>
  <c r="F81" i="12" s="1"/>
  <c r="F79" i="12"/>
  <c r="F68" i="12"/>
  <c r="F39" i="12"/>
  <c r="F74" i="12" l="1"/>
  <c r="F52" i="12"/>
  <c r="I317" i="13" l="1"/>
  <c r="I132" i="19" l="1"/>
  <c r="I130" i="19"/>
  <c r="I133" i="19" l="1"/>
  <c r="F27" i="1"/>
  <c r="F26" i="1"/>
  <c r="F25" i="1"/>
  <c r="F23" i="1"/>
  <c r="F22" i="1"/>
  <c r="F21" i="1"/>
  <c r="F20" i="1"/>
  <c r="F19" i="1"/>
  <c r="F18" i="1"/>
  <c r="F17" i="1"/>
  <c r="F16" i="1"/>
  <c r="F15" i="1"/>
  <c r="F14" i="1"/>
  <c r="F13" i="1"/>
  <c r="F12" i="1"/>
  <c r="F11" i="1"/>
  <c r="F10" i="1"/>
  <c r="F9" i="1"/>
  <c r="F8" i="1"/>
  <c r="F7" i="1"/>
  <c r="F6" i="1"/>
  <c r="I160" i="19" l="1"/>
  <c r="I164" i="19" s="1"/>
  <c r="I34" i="19" s="1"/>
  <c r="N150" i="19"/>
  <c r="I150" i="19"/>
  <c r="I148" i="19"/>
  <c r="I146" i="19"/>
  <c r="I144" i="19"/>
  <c r="I142" i="19"/>
  <c r="I140" i="19"/>
  <c r="I30" i="19"/>
  <c r="I119" i="19"/>
  <c r="I28" i="19" s="1"/>
  <c r="I107" i="19"/>
  <c r="I105" i="19"/>
  <c r="I103" i="19"/>
  <c r="I101" i="19"/>
  <c r="I99" i="19"/>
  <c r="I89" i="19"/>
  <c r="I87" i="19"/>
  <c r="I85" i="19"/>
  <c r="I83" i="19"/>
  <c r="I81" i="19"/>
  <c r="I79" i="19"/>
  <c r="I77" i="19"/>
  <c r="I75" i="19"/>
  <c r="I66" i="19"/>
  <c r="I64" i="19"/>
  <c r="I138" i="14"/>
  <c r="I142" i="14" s="1"/>
  <c r="I34" i="14" s="1"/>
  <c r="I131" i="14"/>
  <c r="I124" i="14"/>
  <c r="I30" i="14" s="1"/>
  <c r="I117" i="14"/>
  <c r="I28" i="14" s="1"/>
  <c r="I105" i="14"/>
  <c r="I103" i="14"/>
  <c r="I101" i="14"/>
  <c r="I99" i="14"/>
  <c r="I97" i="14"/>
  <c r="I87" i="14"/>
  <c r="I85" i="14"/>
  <c r="I83" i="14"/>
  <c r="I81" i="14"/>
  <c r="I79" i="14"/>
  <c r="I77" i="14"/>
  <c r="I75" i="14"/>
  <c r="I66" i="14"/>
  <c r="I64" i="14"/>
  <c r="I32" i="14"/>
  <c r="I321" i="13"/>
  <c r="I319" i="13"/>
  <c r="I315" i="13"/>
  <c r="I323" i="13" s="1"/>
  <c r="I313" i="13"/>
  <c r="I302" i="13"/>
  <c r="I300" i="13"/>
  <c r="I298" i="13"/>
  <c r="I296" i="13"/>
  <c r="I294" i="13"/>
  <c r="I292" i="13"/>
  <c r="I290" i="13"/>
  <c r="I288" i="13"/>
  <c r="I286" i="13"/>
  <c r="I284" i="13"/>
  <c r="I282" i="13"/>
  <c r="I276" i="13"/>
  <c r="I30" i="13" s="1"/>
  <c r="I264" i="13"/>
  <c r="I262" i="13"/>
  <c r="I260" i="13"/>
  <c r="I258" i="13"/>
  <c r="I256" i="13"/>
  <c r="I254" i="13"/>
  <c r="I252" i="13"/>
  <c r="I250" i="13"/>
  <c r="I248" i="13"/>
  <c r="I246" i="13"/>
  <c r="I244" i="13"/>
  <c r="I242" i="13"/>
  <c r="I240" i="13"/>
  <c r="I238" i="13"/>
  <c r="I236" i="13"/>
  <c r="I234" i="13"/>
  <c r="I232" i="13"/>
  <c r="I230" i="13"/>
  <c r="I228" i="13"/>
  <c r="I226" i="13"/>
  <c r="I224" i="13"/>
  <c r="I222" i="13"/>
  <c r="I220" i="13"/>
  <c r="I218" i="13"/>
  <c r="I216" i="13"/>
  <c r="I214" i="13"/>
  <c r="I212" i="13"/>
  <c r="I210" i="13"/>
  <c r="I208" i="13"/>
  <c r="I206" i="13"/>
  <c r="I204" i="13"/>
  <c r="I202" i="13"/>
  <c r="I191" i="13"/>
  <c r="I189" i="13"/>
  <c r="I187" i="13"/>
  <c r="I185" i="13"/>
  <c r="I183" i="13"/>
  <c r="I181" i="13"/>
  <c r="I179" i="13"/>
  <c r="I177" i="13"/>
  <c r="I175" i="13"/>
  <c r="I173" i="13"/>
  <c r="I171" i="13"/>
  <c r="I169" i="13"/>
  <c r="I167" i="13"/>
  <c r="I165" i="13"/>
  <c r="I163" i="13"/>
  <c r="I161" i="13"/>
  <c r="I159" i="13"/>
  <c r="I149" i="13"/>
  <c r="I147" i="13"/>
  <c r="I145" i="13"/>
  <c r="I143" i="13"/>
  <c r="I141" i="13"/>
  <c r="I139" i="13"/>
  <c r="I137" i="13"/>
  <c r="I135" i="13"/>
  <c r="I133" i="13"/>
  <c r="I131" i="13"/>
  <c r="I129" i="13"/>
  <c r="I127" i="13"/>
  <c r="I125" i="13"/>
  <c r="I123" i="13"/>
  <c r="I121" i="13"/>
  <c r="I112" i="13"/>
  <c r="I110" i="13"/>
  <c r="I108" i="13"/>
  <c r="I106" i="13"/>
  <c r="I104" i="13"/>
  <c r="I102" i="13"/>
  <c r="I100" i="13"/>
  <c r="I98" i="13"/>
  <c r="I96" i="13"/>
  <c r="I94" i="13"/>
  <c r="I92" i="13"/>
  <c r="I90" i="13"/>
  <c r="I88" i="13"/>
  <c r="I86" i="13"/>
  <c r="I84" i="13"/>
  <c r="I82" i="13"/>
  <c r="I80" i="13"/>
  <c r="I78" i="13"/>
  <c r="I76" i="13"/>
  <c r="I74" i="13"/>
  <c r="I72" i="13"/>
  <c r="I70" i="13"/>
  <c r="I68" i="13"/>
  <c r="I66" i="13"/>
  <c r="I64" i="13"/>
  <c r="I69" i="19" l="1"/>
  <c r="I22" i="19" s="1"/>
  <c r="I153" i="19"/>
  <c r="I32" i="19" s="1"/>
  <c r="I92" i="19"/>
  <c r="I24" i="19" s="1"/>
  <c r="I69" i="14"/>
  <c r="I22" i="14" s="1"/>
  <c r="I152" i="13"/>
  <c r="I24" i="13" s="1"/>
  <c r="I34" i="13"/>
  <c r="I26" i="14"/>
  <c r="I304" i="13"/>
  <c r="I32" i="13" s="1"/>
  <c r="I90" i="14"/>
  <c r="I24" i="14" s="1"/>
  <c r="I195" i="13"/>
  <c r="I26" i="13" s="1"/>
  <c r="I268" i="13"/>
  <c r="I28" i="13" s="1"/>
  <c r="I110" i="19"/>
  <c r="I26" i="19" s="1"/>
  <c r="I115" i="13"/>
  <c r="I22" i="13" s="1"/>
  <c r="I108" i="14"/>
  <c r="E87" i="12"/>
  <c r="F87" i="12" s="1"/>
  <c r="E86" i="12"/>
  <c r="F86" i="12" s="1"/>
  <c r="F64" i="12"/>
  <c r="E35" i="12"/>
  <c r="F35" i="12" s="1"/>
  <c r="E20" i="12"/>
  <c r="E19" i="12"/>
  <c r="E18" i="12"/>
  <c r="E16" i="12"/>
  <c r="F16" i="12" s="1"/>
  <c r="I38" i="19" l="1"/>
  <c r="D6" i="7" s="1"/>
  <c r="I38" i="14"/>
  <c r="D5" i="7" s="1"/>
  <c r="I38" i="13"/>
  <c r="I39" i="13" s="1"/>
  <c r="I40" i="13" s="1"/>
  <c r="F20" i="12"/>
  <c r="F96" i="12"/>
  <c r="F22" i="12" s="1"/>
  <c r="F18" i="12"/>
  <c r="F62" i="12"/>
  <c r="F19" i="12" s="1"/>
  <c r="F83" i="12"/>
  <c r="F21" i="12" s="1"/>
  <c r="F24" i="12" l="1"/>
  <c r="D14" i="7" s="1"/>
  <c r="I39" i="19"/>
  <c r="I40" i="19" s="1"/>
  <c r="I39" i="14"/>
  <c r="I40" i="14" s="1"/>
  <c r="D4" i="7"/>
  <c r="F26" i="12" l="1"/>
  <c r="F28" i="12" s="1"/>
  <c r="F104" i="18" l="1"/>
  <c r="F103" i="18"/>
  <c r="F102" i="18"/>
  <c r="F101" i="18"/>
  <c r="F100" i="18"/>
  <c r="F94" i="18"/>
  <c r="F93" i="18"/>
  <c r="F92" i="18"/>
  <c r="F91" i="18"/>
  <c r="F90" i="18"/>
  <c r="F83" i="18"/>
  <c r="F82" i="18"/>
  <c r="F76" i="18"/>
  <c r="F75" i="18"/>
  <c r="F74" i="18"/>
  <c r="F73" i="18"/>
  <c r="F72" i="18"/>
  <c r="F71" i="18"/>
  <c r="E70" i="18"/>
  <c r="F70" i="18" s="1"/>
  <c r="F64" i="18"/>
  <c r="F63" i="18"/>
  <c r="F62" i="18"/>
  <c r="F61" i="18"/>
  <c r="F60" i="18"/>
  <c r="F59" i="18"/>
  <c r="F58" i="18"/>
  <c r="F51" i="18"/>
  <c r="F50" i="18"/>
  <c r="F49" i="18"/>
  <c r="F48" i="18"/>
  <c r="F47" i="18"/>
  <c r="F46" i="18"/>
  <c r="F45" i="18"/>
  <c r="F44" i="18"/>
  <c r="F43" i="18"/>
  <c r="F42" i="18"/>
  <c r="F41" i="18"/>
  <c r="F40" i="18"/>
  <c r="E36" i="18"/>
  <c r="F36" i="18" s="1"/>
  <c r="E19" i="18"/>
  <c r="E18" i="18"/>
  <c r="E16" i="18"/>
  <c r="F16" i="18" s="1"/>
  <c r="F67" i="18" l="1"/>
  <c r="F19" i="18" s="1"/>
  <c r="F85" i="18"/>
  <c r="F21" i="18" s="1"/>
  <c r="F54" i="18"/>
  <c r="F18" i="18" s="1"/>
  <c r="F78" i="18"/>
  <c r="F96" i="18"/>
  <c r="F22" i="18" s="1"/>
  <c r="F106" i="18"/>
  <c r="F23" i="18" s="1"/>
  <c r="F20" i="18" l="1"/>
  <c r="F25" i="18" s="1"/>
  <c r="D12" i="7" s="1"/>
  <c r="F27" i="18" l="1"/>
  <c r="F29" i="18" s="1"/>
  <c r="D101" i="15"/>
  <c r="H95" i="15"/>
  <c r="H93" i="15"/>
  <c r="H91" i="15"/>
  <c r="H89" i="15"/>
  <c r="H78" i="15"/>
  <c r="H76" i="15"/>
  <c r="H74" i="15"/>
  <c r="H72" i="15"/>
  <c r="H70" i="15"/>
  <c r="H68" i="15"/>
  <c r="H62" i="15"/>
  <c r="H60" i="15"/>
  <c r="H58" i="15"/>
  <c r="H56" i="15"/>
  <c r="H54" i="15"/>
  <c r="H52" i="15"/>
  <c r="H50" i="15"/>
  <c r="H44" i="15"/>
  <c r="H42" i="15"/>
  <c r="H40" i="15"/>
  <c r="H34" i="15"/>
  <c r="H32" i="15"/>
  <c r="F30" i="15"/>
  <c r="F28" i="15"/>
  <c r="H26" i="15"/>
  <c r="H24" i="15"/>
  <c r="H22" i="15"/>
  <c r="H16" i="15"/>
  <c r="H14" i="15"/>
  <c r="H18" i="15" s="1"/>
  <c r="H100" i="15" s="1"/>
  <c r="D103" i="10"/>
  <c r="H97" i="10"/>
  <c r="H95" i="10"/>
  <c r="H93" i="10"/>
  <c r="H91" i="10"/>
  <c r="H80" i="10"/>
  <c r="H78" i="10"/>
  <c r="H76" i="10"/>
  <c r="H74" i="10"/>
  <c r="H72" i="10"/>
  <c r="H70" i="10"/>
  <c r="H64" i="10"/>
  <c r="H62" i="10"/>
  <c r="H60" i="10"/>
  <c r="H58" i="10"/>
  <c r="H56" i="10"/>
  <c r="H54" i="10"/>
  <c r="H52" i="10"/>
  <c r="H50" i="10"/>
  <c r="H48" i="10"/>
  <c r="H42" i="10"/>
  <c r="H40" i="10"/>
  <c r="H38" i="10"/>
  <c r="H32" i="10"/>
  <c r="F30" i="10"/>
  <c r="H30" i="10" s="1"/>
  <c r="F28" i="10"/>
  <c r="H28" i="10" s="1"/>
  <c r="H26" i="10"/>
  <c r="H24" i="10"/>
  <c r="H22" i="10"/>
  <c r="H16" i="10"/>
  <c r="H14" i="10"/>
  <c r="H18" i="10" s="1"/>
  <c r="D79" i="9"/>
  <c r="H73" i="9"/>
  <c r="H71" i="9"/>
  <c r="H69" i="9"/>
  <c r="H67" i="9"/>
  <c r="H56" i="9"/>
  <c r="H54" i="9"/>
  <c r="H52" i="9"/>
  <c r="H50" i="9"/>
  <c r="H48" i="9"/>
  <c r="H46" i="9"/>
  <c r="H44" i="9"/>
  <c r="H40" i="9"/>
  <c r="H38" i="9"/>
  <c r="H32" i="9"/>
  <c r="F30" i="9"/>
  <c r="H30" i="9" s="1"/>
  <c r="F28" i="9"/>
  <c r="H28" i="9" s="1"/>
  <c r="H26" i="9"/>
  <c r="H24" i="9"/>
  <c r="H22" i="9"/>
  <c r="H16" i="9"/>
  <c r="H14" i="9"/>
  <c r="D101" i="4"/>
  <c r="H95" i="4"/>
  <c r="H93" i="4"/>
  <c r="H91" i="4"/>
  <c r="H89" i="4"/>
  <c r="H78" i="4"/>
  <c r="H76" i="4"/>
  <c r="H74" i="4"/>
  <c r="H72" i="4"/>
  <c r="H70" i="4"/>
  <c r="H68" i="4"/>
  <c r="H62" i="4"/>
  <c r="H60" i="4"/>
  <c r="H58" i="4"/>
  <c r="H56" i="4"/>
  <c r="H54" i="4"/>
  <c r="H52" i="4"/>
  <c r="H50" i="4"/>
  <c r="H48" i="4"/>
  <c r="H42" i="4"/>
  <c r="H40" i="4"/>
  <c r="H38" i="4"/>
  <c r="H32" i="4"/>
  <c r="F30" i="4"/>
  <c r="H30" i="4" s="1"/>
  <c r="F28" i="4"/>
  <c r="H28" i="4" s="1"/>
  <c r="H26" i="4"/>
  <c r="H24" i="4"/>
  <c r="H22" i="4"/>
  <c r="H16" i="4"/>
  <c r="H14" i="4"/>
  <c r="H18" i="9" l="1"/>
  <c r="H78" i="9" s="1"/>
  <c r="H28" i="15"/>
  <c r="H30" i="15"/>
  <c r="H64" i="4"/>
  <c r="H102" i="4" s="1"/>
  <c r="H75" i="9"/>
  <c r="H82" i="9" s="1"/>
  <c r="H80" i="4"/>
  <c r="H103" i="4" s="1"/>
  <c r="H97" i="4"/>
  <c r="H105" i="4" s="1"/>
  <c r="H85" i="15"/>
  <c r="H104" i="15" s="1"/>
  <c r="H18" i="4"/>
  <c r="H100" i="4" s="1"/>
  <c r="H64" i="15"/>
  <c r="H102" i="15" s="1"/>
  <c r="H80" i="15"/>
  <c r="H103" i="15" s="1"/>
  <c r="H63" i="9"/>
  <c r="H81" i="9" s="1"/>
  <c r="H97" i="15"/>
  <c r="H105" i="15" s="1"/>
  <c r="H85" i="4"/>
  <c r="H104" i="4" s="1"/>
  <c r="H58" i="9"/>
  <c r="H80" i="9" s="1"/>
  <c r="H36" i="15"/>
  <c r="H101" i="15" s="1"/>
  <c r="H34" i="10"/>
  <c r="H103" i="10" s="1"/>
  <c r="H66" i="10"/>
  <c r="H104" i="10" s="1"/>
  <c r="H82" i="10"/>
  <c r="H105" i="10" s="1"/>
  <c r="H87" i="10"/>
  <c r="H106" i="10" s="1"/>
  <c r="H99" i="10"/>
  <c r="H107" i="10" s="1"/>
  <c r="H102" i="10"/>
  <c r="H34" i="9"/>
  <c r="H79" i="9" s="1"/>
  <c r="H34" i="4"/>
  <c r="H101" i="4" s="1"/>
  <c r="H109" i="10" l="1"/>
  <c r="D10" i="7" s="1"/>
  <c r="H84" i="9"/>
  <c r="D9" i="7" s="1"/>
  <c r="H107" i="4"/>
  <c r="H107" i="15"/>
  <c r="D11" i="7" s="1"/>
  <c r="H108" i="15" l="1"/>
  <c r="H109" i="15" s="1"/>
  <c r="H110" i="10"/>
  <c r="H111" i="10" s="1"/>
  <c r="H85" i="9"/>
  <c r="H86" i="9" s="1"/>
  <c r="H108" i="4"/>
  <c r="H109" i="4" s="1"/>
  <c r="D8" i="7"/>
  <c r="F132" i="2"/>
  <c r="F130" i="2"/>
  <c r="F128" i="2"/>
  <c r="F126" i="2"/>
  <c r="F124" i="2"/>
  <c r="F122" i="2"/>
  <c r="F120" i="2"/>
  <c r="F39" i="2"/>
  <c r="F37" i="2"/>
  <c r="F35" i="2"/>
  <c r="F33" i="2"/>
  <c r="F31" i="2"/>
  <c r="F29" i="2"/>
  <c r="F21" i="2"/>
  <c r="F19" i="2"/>
  <c r="F15" i="2"/>
  <c r="F14" i="2"/>
  <c r="F11" i="2"/>
  <c r="F9" i="2"/>
  <c r="F41" i="2" l="1"/>
  <c r="F23" i="2"/>
  <c r="F134" i="2" l="1"/>
  <c r="D13" i="7" l="1"/>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43" i="16" l="1"/>
  <c r="D15" i="7" s="1"/>
  <c r="E44" i="16" l="1"/>
  <c r="E45" i="16" s="1"/>
  <c r="G11" i="1"/>
  <c r="F28" i="1"/>
  <c r="D7" i="7" s="1"/>
  <c r="D16" i="7" l="1"/>
  <c r="D17" i="7" s="1"/>
  <c r="D18" i="7" s="1"/>
  <c r="D19" i="7" l="1"/>
</calcChain>
</file>

<file path=xl/sharedStrings.xml><?xml version="1.0" encoding="utf-8"?>
<sst xmlns="http://schemas.openxmlformats.org/spreadsheetml/2006/main" count="1804" uniqueCount="693">
  <si>
    <t>Šifra</t>
  </si>
  <si>
    <t>Količina</t>
  </si>
  <si>
    <t>PREDDELA</t>
  </si>
  <si>
    <t>1.</t>
  </si>
  <si>
    <t>m3</t>
  </si>
  <si>
    <t>TUJE STORITVE</t>
  </si>
  <si>
    <t>ur</t>
  </si>
  <si>
    <t>m</t>
  </si>
  <si>
    <t>m2</t>
  </si>
  <si>
    <t>2.</t>
  </si>
  <si>
    <t>kos</t>
  </si>
  <si>
    <t>3.</t>
  </si>
  <si>
    <t>4.</t>
  </si>
  <si>
    <t>6.</t>
  </si>
  <si>
    <t>7.</t>
  </si>
  <si>
    <t>DDV 22%</t>
  </si>
  <si>
    <t>5.</t>
  </si>
  <si>
    <t>ZEMELJSKA DELA</t>
  </si>
  <si>
    <t>ODVODNJAVANJE</t>
  </si>
  <si>
    <t>kpl</t>
  </si>
  <si>
    <t>PROJEKTANTSKI PREDRAČUN</t>
  </si>
  <si>
    <t>PZI</t>
  </si>
  <si>
    <t>,</t>
  </si>
  <si>
    <t>REKAPITULACIJA</t>
  </si>
  <si>
    <t xml:space="preserve">SKUPAJ </t>
  </si>
  <si>
    <t>SKUPAJ Z DDV</t>
  </si>
  <si>
    <t>REKONSTRUKCIJA CESTE</t>
  </si>
  <si>
    <t>8.</t>
  </si>
  <si>
    <t>JAVNA RAZSVETLJAVA</t>
  </si>
  <si>
    <t>POPIS DEL Z OCENO STROŠKOV UREDITVE GRADBIŠČA IN IZVAJANJA SKUPNIH UKREPOV ZA ZAGORAVLJANJE VARNOSTI IN ZDRAVJA NA GRADBIŠČU</t>
  </si>
  <si>
    <t>Zap.št.</t>
  </si>
  <si>
    <t>Popis del</t>
  </si>
  <si>
    <t>Enotna cena (EUR)</t>
  </si>
  <si>
    <t>Skupna vrednost (EUR)</t>
  </si>
  <si>
    <t>Izdelava, montaža in kasnejša odstranitev dvokrilnih vrat, dimenzij 4.00 m x 2.00 m, iz lesenega ogrodja in polnila iz žičnega pletiva.</t>
  </si>
  <si>
    <t>Dobava, montaža in demontaža enokrilnih vhodnih in izhodnih vrat, dimenzij 1.00 m x 2.00 m, iz pločevine.</t>
  </si>
  <si>
    <t>Dobava, montaža in demontaža gradbiščne napisne table.</t>
  </si>
  <si>
    <t>Postavitev, odstranitev in amortizacija tipskega zabojnika za pisarno, garderobo, skladišče in prostor za počitek, dimenzij 2.40 m x 6.10 m.</t>
  </si>
  <si>
    <t>Postavitev, odstranitev in amortizacija skladišča za nevarne snovi, dimenzij 2.00 m x 2.40 m.</t>
  </si>
  <si>
    <t>Izdelava in kasnejša porušitev lesenega nadstreška za tesarsko delavnico, dimenzij 4.00 m x 5.00 m.</t>
  </si>
  <si>
    <t>Prevoz, najem in vzdrževanje sanitarnih kabin tip Vigrad</t>
  </si>
  <si>
    <t>Izvedba in odstranitev gradbiščnih elektroinstalacij, vključno s priključkom na elektroomrežje.</t>
  </si>
  <si>
    <t>Dobava, montaža in demontaža ter amortizacija glavne gradbiščne elektro omarice.</t>
  </si>
  <si>
    <t>Izvedba in odstranitev gradbiščnih vodoinstalacij, vključno s priklopom vode.</t>
  </si>
  <si>
    <t>Ureditev dostopov in poti ter zavarovanja proti okolici.</t>
  </si>
  <si>
    <t>Izvedba ustreznih označitev na gradbišču za: nošenje varnostne čelade, prepoved vstopa na gradbišče, omejitev hitrosti, nevarnost visečega bremena; gradbiščna tabla.</t>
  </si>
  <si>
    <t>Nabava ustrezne opreme za nudenje prve pomoči - omarica prve pomoči.</t>
  </si>
  <si>
    <t xml:space="preserve">Namestitev ustreznega števila gasilnikov na gradbišču 6 x S9 ABC na prah.  </t>
  </si>
  <si>
    <t>Zavarovanje gradbišča.</t>
  </si>
  <si>
    <t>SKUPAJ brez DDV</t>
  </si>
  <si>
    <t>22% DDV</t>
  </si>
  <si>
    <t>SKUPAJ z DDV</t>
  </si>
  <si>
    <t>9.</t>
  </si>
  <si>
    <t>VZPD</t>
  </si>
  <si>
    <t>Postavka</t>
  </si>
  <si>
    <t>Opis postavke</t>
  </si>
  <si>
    <t xml:space="preserve">Enota </t>
  </si>
  <si>
    <t>Skupaj</t>
  </si>
  <si>
    <t>0001</t>
  </si>
  <si>
    <t>km</t>
  </si>
  <si>
    <t>0002</t>
  </si>
  <si>
    <t>0003</t>
  </si>
  <si>
    <t>0004</t>
  </si>
  <si>
    <t>0005</t>
  </si>
  <si>
    <t>0006</t>
  </si>
  <si>
    <t>0007</t>
  </si>
  <si>
    <t>m1</t>
  </si>
  <si>
    <t>0008</t>
  </si>
  <si>
    <t>0009</t>
  </si>
  <si>
    <t>Porušitev in odstranitev ograje iz žične mreže</t>
  </si>
  <si>
    <t>0010</t>
  </si>
  <si>
    <t>0011</t>
  </si>
  <si>
    <t>0012</t>
  </si>
  <si>
    <t>0013</t>
  </si>
  <si>
    <t>0014</t>
  </si>
  <si>
    <t>0015</t>
  </si>
  <si>
    <t>0016</t>
  </si>
  <si>
    <t>0017</t>
  </si>
  <si>
    <t>0018</t>
  </si>
  <si>
    <t>0019</t>
  </si>
  <si>
    <t>Humuziranje brežine brez valjanja, v debelini do 15 cm - strojno</t>
  </si>
  <si>
    <t>Dobava in vgraditev predfabriciranega dvignjenega robnika iz cementnega betona  s prerezom 15/25 cm</t>
  </si>
  <si>
    <t>Dobava in vgraditev stebrička za prometni znak iz vroče cinkane jeklene cevi s premerom 64 mm, dolge 3000 mm</t>
  </si>
  <si>
    <t>Izdelava projektne dokumentacije za projekt izvedenih del</t>
  </si>
  <si>
    <t>GRADBENA DELA</t>
  </si>
  <si>
    <t>10.</t>
  </si>
  <si>
    <t>GRADBENA IN OBRTNIŠKA DELA</t>
  </si>
  <si>
    <t>Dobava in vgraditev stebrička za prometni znak iz vroče cinkane jeklene cevi s premerom 64 mm, dolge 4000 mm</t>
  </si>
  <si>
    <t>št. projekta: 099-2018</t>
  </si>
  <si>
    <t>RUŠITEV OBJEKTA</t>
  </si>
  <si>
    <t>ZID 1</t>
  </si>
  <si>
    <t>ZID 2</t>
  </si>
  <si>
    <t>ZID 3</t>
  </si>
  <si>
    <t>ZID 4</t>
  </si>
  <si>
    <t>PRESTAVITEV VODOVODA</t>
  </si>
  <si>
    <t>11.</t>
  </si>
  <si>
    <t>12.</t>
  </si>
  <si>
    <t xml:space="preserve">OBJEKT: Rekonstrukcija ceste </t>
  </si>
  <si>
    <t>R3-675/1207 Čatež ob Savi  - Mokrice</t>
  </si>
  <si>
    <t>od km 3.600 do km 4.210</t>
  </si>
  <si>
    <t>skozi  naselje Podgračeno</t>
  </si>
  <si>
    <t xml:space="preserve">Projektantski  predračun </t>
  </si>
  <si>
    <t>št.  projekta  099-2018</t>
  </si>
  <si>
    <t xml:space="preserve">3/1  Načrt gradbenih konstrukcij </t>
  </si>
  <si>
    <t>Rekonstrukcija ceste</t>
  </si>
  <si>
    <t>št. načrta  099-2018-C</t>
  </si>
  <si>
    <t>Predračun za regionalno cesto</t>
  </si>
  <si>
    <t>VOZIŠČNE KONSTRUKCIJE</t>
  </si>
  <si>
    <t>OPREMA CEST</t>
  </si>
  <si>
    <t>Znesek DDV</t>
  </si>
  <si>
    <t>Znesek v €</t>
  </si>
  <si>
    <t>* V popisih so zajeta vsa potrebna, tudi pomožna in pripravljalna dela, vključno s potrebnim materialom in sredstvi za izdelavo - izvedbo posamezne postavke</t>
  </si>
  <si>
    <t>OPOMBA: stalne deponije pridobi izvajalec, vključno s plačilom vseh komunalnih pristojbin (naročniku po končanih delih predati originalne evidenčne liste predaje odpadka) - velja za celotne popise</t>
  </si>
  <si>
    <t>V ponudbeni ceni upoštevati najem in postavitev ter  prestavitve gradbiščnega kontejnerja-pisarne za potrebe nadzora ter dobava in postavitev gradbiščne table.</t>
  </si>
  <si>
    <t>Vsa izkopna dela in transporti izkopanih materialov se obračunavajo po prostornini zemlje v raščenem stanju. Vsa nasipna dela se obračunavajo po prostornini zemlje v vgrajenenm stanju. Obračun je izveden na osnovi dejansko izvedenih del s pomočjo prečnih  profilov.</t>
  </si>
  <si>
    <t xml:space="preserve">Zasipe kanalov in jaškov je potrebno izvajati v plasteh. 
Minimalna zahteva zgoščenosti je 95% po MPP in
zahtevana nosilnost Evd &gt; 40 MN/m2. </t>
  </si>
  <si>
    <t>Ponudbena cena mora upoštevati vse potrebne provizorne dostope do objektov v času gradnje, dobavo in postavitev vseh varovalnih ograj okoli jaškov ter drugih potrebnih zaščit in premostitev,   stroške zapore cest, prometne signalizacije.</t>
  </si>
  <si>
    <t>#START#</t>
  </si>
  <si>
    <t>Enota
mere</t>
  </si>
  <si>
    <t>Cena za
enoto</t>
  </si>
  <si>
    <t>Vrednost</t>
  </si>
  <si>
    <t>Dobava potrebnega materiala iz baze in ureditev gradbišča, to je  priprava, zavarovanje, in organizacija gradbišča z vsemi objekti (pisarniški kontejner za nadzor in vodstvo, tesarska lopa, garderobni kontejnerji in drugo), z zaščitnimi  opozorilnimi PVC  ograjami.</t>
  </si>
  <si>
    <t>Obnova in zavarovanje zakoličbe osi trase ostale javne ceste v ravninskem terenu</t>
  </si>
  <si>
    <t>Postavitev in zavarovanje prečnega profila ostale javne ceste v ravninskem  terenu</t>
  </si>
  <si>
    <t>Zakoličba obstoječuih komunalnih vodov</t>
  </si>
  <si>
    <t>Odstranitev grmovja na gosto porasli površini (nad 50 % pokritega tlorisa) - ročno (živa meja)</t>
  </si>
  <si>
    <t>Demontaža  in odstranitev prometnega znaka na dveh  podstavkih</t>
  </si>
  <si>
    <t>Demontaža  in odstranitev prometnega znaka na enem  podstavku</t>
  </si>
  <si>
    <t>Demontaža obvestilne table do 1 m2</t>
  </si>
  <si>
    <t>Rezanje asfaltne plasti s  talno diamantno žago  v debelini   od 6 do 10  cm</t>
  </si>
  <si>
    <t>Rezkanje  in odvoz asfaltne krovne plasti  v debelini do 4 cm( navezave)</t>
  </si>
  <si>
    <t>Porušitev in odstranitev montažne zgradbe – AP čakalnica</t>
  </si>
  <si>
    <t xml:space="preserve">Površinski izkop plodne zemljine – 1. kategorije – strojno z nakladanjem </t>
  </si>
  <si>
    <t>Izkop vezljive zemljine/zrnate kamnine – 3. kategorije za temelje, kanalske rove, prepuste, jaške in drenaže, širine  do 1,0 m in globine  do 1,50 m – strojno, planiranje dna ročno (kanalizacija)</t>
  </si>
  <si>
    <t>Humusiranje brežin brez valjanja v debelini do 15 cm - ročno</t>
  </si>
  <si>
    <t>Izdelava nevezane nosilne plasti enakomerno zrnatega drobljenca iz kamnine v debelini od 21 do 30 cm - regionalna  cesta</t>
  </si>
  <si>
    <t>Izdelava nevezane nosilne plasti enakomerno zrnatega drobljenca iz kamnine v debelini od 21 do 30 cm - priiključki</t>
  </si>
  <si>
    <t>Izdelava  nosilne plasti bituminizirane zmesi  AC 22 base B 50/70 A3-Z5 v debelini 7  cm  - mulda, koritnica</t>
  </si>
  <si>
    <t>Izdelava obrabnozaporne plasti  AC 8 surf  B 70/100 , A3-Z2  v debelini  40 mm - mulda, koritnica</t>
  </si>
  <si>
    <t>Premaz stikov z diaplastom</t>
  </si>
  <si>
    <t>Dobava in vgraditev predfabriciranega vtočnega  robnika iz cementnega betona  s prerezom 15/25 cm</t>
  </si>
  <si>
    <t>Dobava in vgraditev predfabriciranega  zavojnega  robnika iz cementnega betona  s prerezom 15/25/50cm</t>
  </si>
  <si>
    <t>Izdelava bankine iz drobljenca , široke od 0,76 do 1,00 m</t>
  </si>
  <si>
    <t>Tlakovanje jarka z lomljencem, debelina 10cm, stiki zapolnjeni s cementno malto, na podložni plasti cementnega betona, debeli 20 cm (tlak na iztoku)</t>
  </si>
  <si>
    <t>Utrditev jarka s kanaletami na stik iz cementnega betona, dolžine 100 cm in notranje širine dna kanalete 30 cm, na podložni plasti iz zmesi zrn drobljenca, debeline  20 cm</t>
  </si>
  <si>
    <t>Izdelava vzdolžne in prečne drenaže, globoke do 1,0 m, na podložni plasti iz cementnega betona, s trdimi plastičnimi cevmi premera 16 cm</t>
  </si>
  <si>
    <t xml:space="preserve">Dobava in polaganje  PE rebrastih cevi  DN 250, SN8, vključno z vsemi spojkami.  Cevi se polagajo na plast iz cementnega betona </t>
  </si>
  <si>
    <t xml:space="preserve">Dobava in polaganje  PE rebrastih cevi  DN 315, SN8., vključno z vsemi spojkami. Cevi se polagajo na plast iz cementnega betona </t>
  </si>
  <si>
    <t xml:space="preserve">Dobava in polaganje  PE  rebrastih cevi  DN 400, SN8, vključno z vsemi spojkami.  Cevi se polagajo na plast iz cementnega betona </t>
  </si>
  <si>
    <t>Izdelava jaška iz cementnega betona, krožnega prereza s premerom  50 cm, globokega  1,0 do  1,50 m ( vtočni jaški)</t>
  </si>
  <si>
    <t xml:space="preserve">Izdelava jaška iz cementnega betona, krožnega prereza s premerom  80 cm, globokega 1,0 do  1,50 m </t>
  </si>
  <si>
    <t>Izdelava poševne iztočne glave  iz cevnega prepusta iz BC cevi fi  60 cm</t>
  </si>
  <si>
    <t>Ponovna montaža deponiranih znakov</t>
  </si>
  <si>
    <t>Izdelava tankoslojne vzdolžne označbe na vozišču z enokomponentno belo barvo, širina črte 50 cm , karakteristike - koeficient odbojne svetlosti  - nočna vidnost v suhihi razmerah  R4,  nočna vidnost v mokrih razmerah  RW3,  dnevna vidnost v suhih razmerah Q4, drsnost S1,  faktor svetlosti B3.</t>
  </si>
  <si>
    <t>Izdelava tankoslojnih   prečnih  označbe na vozišču z enokomponentno belo barvo, površina označbe nad 1,5 m2 (prehod), karakteristike - koeficient odbojne svetlosti  - nočna vidnost v suhihi razmerah  R4,  nočna vidnost v mokrih razmerah  RW3,  dnevna vidnost v suhih razmerah Q2, drsnost S1.</t>
  </si>
  <si>
    <t>Dobava in postavitev plastičnih  smernikov  z votlim prerezom, dolžine 1200 mm , z odsevnikom iz folije</t>
  </si>
  <si>
    <t xml:space="preserve"> </t>
  </si>
  <si>
    <t>Izdelava geodetskega posnetka po končanih delih</t>
  </si>
  <si>
    <t>Izdelava elaborata začasne prometne ureditve, ter pridobitev dovoljenja za zaporo</t>
  </si>
  <si>
    <t>#END#</t>
  </si>
  <si>
    <t>R3-675/1207   Čatež ob savi - Mokrice</t>
  </si>
  <si>
    <t>3/1  Načrt gradbenih konstrukcij ceste</t>
  </si>
  <si>
    <t>št. načrta 099-2018-C</t>
  </si>
  <si>
    <t>Postavitev in zavarovanje prečnega profila ostale javne ceste v ravninskem terenu</t>
  </si>
  <si>
    <t>Široki izkop vezljive zemljine - 3. kategorije, strojno z nakladanjem</t>
  </si>
  <si>
    <t>Ureditev planuma temeljnih tal vezljive zemljine  3. ktg.</t>
  </si>
  <si>
    <t>Vgraditev nasipa  iz vezljive zemljine 3 . Ktg ( material od izkopa)</t>
  </si>
  <si>
    <t>Izdelava nevezane nosilne plasti enakomerno zrnatega drobljenca iz kamnine v debelini  od 21 do30 cm - pločnik, AP</t>
  </si>
  <si>
    <t>Izdelava  nosilne plasti bituminizirane zmesi  AC 22 base B 50/70 A3-Z5 v debelini 7  cm  - AP</t>
  </si>
  <si>
    <t xml:space="preserve">Izdelava obrabne in zaporne plasti bituminizirane zmesi  AC 8  surf B 70/100, A5 v debelini 5 cm - pločnik </t>
  </si>
  <si>
    <t>31342a</t>
  </si>
  <si>
    <t>Dobava in vgraditev predfabriciranega pogreznjenega  robnika iz cementnega betona  s prerezom 8/20 cm</t>
  </si>
  <si>
    <t>Dobava in vgraditev predfabriciranega dvignjenega robnika iz cementnega betona  s prerezom 15/25 cm - AP</t>
  </si>
  <si>
    <t>Izdelava bankine iz drobljenca , široke  do 0,50 m</t>
  </si>
  <si>
    <t>Izdelava tankoslojne vzdolžne označbe na vozišču z enokomponentno rumeno barvo, širina črte 30 cm , karakteristike - koeficient odbojne svetlosti  - nočna vidnost v suhihi razmerah  R4,  nočna vidnost v mokrih razmerah  RW3,  dnevna vidnost v suhih razmerah Q2, drsnost S1.</t>
  </si>
  <si>
    <t>Izdelava tankoslojnih   prečnih  označbe na vozišču z enokomponentno rumeno barvo, površina označbe nad 1,5 m2 (napis BUS), karakteristike - koeficient odbojne svetlosti  - nočna vidnost v suhihi razmerah  R4,  nočna vidnost v mokrih razmerah  RW3,  dnevna vidnost v suhih razmerah Q2, drsnost S1.</t>
  </si>
  <si>
    <t>Projekt št.: 099-2018 "Rušitev spremlevalnega objekta  v Podgračeno na parcelni številki 1890/70 k.o. Velika Dolina"</t>
  </si>
  <si>
    <t>Cena za enoto (EUR)</t>
  </si>
  <si>
    <t>Skupaj brez DDV</t>
  </si>
  <si>
    <t>1 GOSPODARSKO POSLOPJE</t>
  </si>
  <si>
    <t>1  GRADBENA DELA</t>
  </si>
  <si>
    <t>Organizacija gradbišča s postavitvijo vseh potrebnih zaščitnih elementov, prevoz, postavitev in odstranitev kemičnega stranišča</t>
  </si>
  <si>
    <t>Odklopa posameznega medija s strani upravljalca in eventuelna dodatna dela v zvezi z odklopom</t>
  </si>
  <si>
    <t>Demontaža obstoječih elementov električnih inštalacij</t>
  </si>
  <si>
    <t>Demontaža obstoječih elementov strojnih inštalacij</t>
  </si>
  <si>
    <t>Odstranitev obstoječe strešne kritine (opeka), z odnosom na gradbiščno deponijo</t>
  </si>
  <si>
    <t>Odstranitev obstoječih žlebov, vertikalnih odtočnih cevi, kotličkov in kolen, z odnosom na gradbiščno deponijo</t>
  </si>
  <si>
    <t>Odstranitev obstoječih desk na strešini,z odnosom na gradbiščno deponijo</t>
  </si>
  <si>
    <t>Odstranitev obstoječe strešne lesene, nosilne konstrukcije, z odnosom na gradbiščno deponijo</t>
  </si>
  <si>
    <t>Odstranitev obstoječe stenske lesene, nosilne konstrukcije, z odnosom na gradbiščno deponijo</t>
  </si>
  <si>
    <t>Odstranitev obstoječih dimnikov  z odnosom na gradbiščno deponijo</t>
  </si>
  <si>
    <t>Odstranitev obstoječih oken,   z odnosom na gradbiščno deponijo</t>
  </si>
  <si>
    <t>kom</t>
  </si>
  <si>
    <t>Odstranitev obstoječih vrat,   z odnosom na gradbiščno deponijo</t>
  </si>
  <si>
    <t>Odstranitev medetažne konstrukcije, z odnosom na gradbiščno deponijo</t>
  </si>
  <si>
    <t>Odstranitev zunanjih in notranjih obstoječih  zidov.</t>
  </si>
  <si>
    <t>Odstranitev kompletnega obstoječega tlaka, z odnosom na gradbiščno deponijo (ocenjeno)</t>
  </si>
  <si>
    <t>Odstranitev obstoječih pasovnih temeljev z odnosom na gradbiščno deponijo (ocenjeno)</t>
  </si>
  <si>
    <t>Čiščenje po končanih rušitvenih delih</t>
  </si>
  <si>
    <t>Rezervirana vsota za razna nepredvidena dela, ki se bodo pokazala v času rušenja.     Količine so ocenjene , obračun se mora vršiti po dejanski porabi časa in materiala</t>
  </si>
  <si>
    <t>KV ur</t>
  </si>
  <si>
    <t>NK ur</t>
  </si>
  <si>
    <t>SKUPAJ</t>
  </si>
  <si>
    <t>Objekt:</t>
  </si>
  <si>
    <t>PZI rekonstrukcije ceste R3-675/1207 Čatež ob Savi - Mokrice, od km 3.600 do km 4.210, skozi naselje Podgračeno</t>
  </si>
  <si>
    <t>Projektantski predračun</t>
  </si>
  <si>
    <t xml:space="preserve">Številka načrta : </t>
  </si>
  <si>
    <t>5710/18</t>
  </si>
  <si>
    <t>Investitor:</t>
  </si>
  <si>
    <t>Ministrstvo za infrastrukturo, DRSI</t>
  </si>
  <si>
    <t>Tržaška 19, 1000 Ljubljana</t>
  </si>
  <si>
    <t>KABELSKI RAZVOD</t>
  </si>
  <si>
    <t>KANDELABRI IN SVETILKE</t>
  </si>
  <si>
    <t>OSTALA EL. INSTALACIJSKA DELA IN MATERIAL</t>
  </si>
  <si>
    <t>OSTALE STORITVE</t>
  </si>
  <si>
    <t>S K U P A J :</t>
  </si>
  <si>
    <t>Davek na dodano vrednost (22% DDV) :</t>
  </si>
  <si>
    <r>
      <t xml:space="preserve">SKUPAJ  </t>
    </r>
    <r>
      <rPr>
        <sz val="14"/>
        <rFont val="Arial"/>
        <family val="2"/>
        <charset val="238"/>
      </rPr>
      <t>z DDV :</t>
    </r>
  </si>
  <si>
    <t>Opomba!</t>
  </si>
  <si>
    <t>Poz.</t>
  </si>
  <si>
    <t>Naziv dela in materiala</t>
  </si>
  <si>
    <t>kol</t>
  </si>
  <si>
    <t>ME</t>
  </si>
  <si>
    <t>Cena (Eur)</t>
  </si>
  <si>
    <t>Skupaj (Eur)</t>
  </si>
  <si>
    <t>Zakoličba trase CR in zaščite NN vodov</t>
  </si>
  <si>
    <t>Izkop jarka globine 1.1 m in 0.4 m širine; zasutje z utrjevanjem po plasteh; povrnitev v obstoječe stanje</t>
  </si>
  <si>
    <t>Dodatek za ročni izkop ( ocena )</t>
  </si>
  <si>
    <t>Zaščita kabelske kanalizacije pri prečkanju povoznih površin - obbetoniranje cevi z betonom 
C 16/20 -  0,2m3/m1</t>
  </si>
  <si>
    <t>ročni izkop nad energetskim NN kablovodom, zaščita z  DWP110 zaščitnimi cevmi, obbetoniranje  cevi z betonom C 16/20 -  0,1m3/m1; zasip z utrjevanjem po plasteh</t>
  </si>
  <si>
    <t>Dobava in vgradnja v izkopan rov; pocinkan valjanec FeZn 25x4mm</t>
  </si>
  <si>
    <t>Dobava križna sponka 60x60 in izdelava križnih stikov</t>
  </si>
  <si>
    <t>antikorozijska zaščita (bitumen)</t>
  </si>
  <si>
    <t>Dobava in vgradnja v izkopan rov; opozorilni trak</t>
  </si>
  <si>
    <t>Dobava in vgradnja v izkopan rov; DWP cev fi 110 mm</t>
  </si>
  <si>
    <t>izkop in izdelava jašeka iz BC fi 800 mm kpl z 15T LTŽ pokrovom; obetoniranje ter zasutje</t>
  </si>
  <si>
    <t>SKUPAJ:</t>
  </si>
  <si>
    <t>(dobava in montaža/polaganje)</t>
  </si>
  <si>
    <t>kabel NAYY-J 4x16+1,5 mm2  uvlečen v DWP cevi</t>
  </si>
  <si>
    <t>Izdelava kabelskih končnikov in priključitev kablov NAYY-J 4x16+1,5 mm v kandelabru in razdelilcu</t>
  </si>
  <si>
    <t>Instalacija (ožičenje)  kandelabrov  in sicer od priključne omarice v kandelabru do same svetilke s kablom NYM-J 3x2,5 mm2, kompletno z priključnim setom.</t>
  </si>
  <si>
    <t xml:space="preserve">Izdelava navezave v obstoječe prižigališče CR s kablom NAYY-J 4x16+1,5 mm2; priključni komplet in pritrditev </t>
  </si>
  <si>
    <t>(dobava in montaža)</t>
  </si>
  <si>
    <t>Dobava in montaža tipskih antikorozijsko zaščitenih drogov, h=9,0 m z nastavkom ɸ60 mm za direktni natik cestnih svetilk</t>
  </si>
  <si>
    <t>Izdelava priključka ozemljitve na drog z  FeZn 25x4 mm (2,5 m)</t>
  </si>
  <si>
    <t>Dobava in montaža priključno varovalnega elementa PVE4/25-1</t>
  </si>
  <si>
    <t>odklop in demontaža obstoječih svetilk CR ter odvoz na ustrezno mesto</t>
  </si>
  <si>
    <t>odkop in odstranitev obstoječih drogov cestne razsvetljave ter odvoz na ustrezno mesto</t>
  </si>
  <si>
    <t>odklop in demontaža obstoječe CR z obstoječega prižigališča</t>
  </si>
  <si>
    <t>drobni in vezni material</t>
  </si>
  <si>
    <t xml:space="preserve">MERITVE ZAŠČITE PROTI UDARU ELEKTRIČNEGA TOKA, IZOLACIJSKE TRDNOSTI KABELSKIH VODNIKOV, GALVANSKIH POVEZAV KOVINSKIH MAS, PONIKALNE UPORNOSTI, </t>
  </si>
  <si>
    <t>SVETLOBNOTEHNIČNE MERITVE ZA VERIFIKACIJO IZPOLNJEVANJA PROJEKTNO DOLOČENIH PARAMERTOV</t>
  </si>
  <si>
    <t>ZAKOLIČBA OBSTOJEČIH KOMUNALNIH VODOV</t>
  </si>
  <si>
    <t>GEODETSKI POSNETEK in IZDELAVA NAČRTA ZA VRIS V KATASTER GJI</t>
  </si>
  <si>
    <t>IZDELAVA PID</t>
  </si>
  <si>
    <t>Dobava, postavitev in kasnejša odstranitev gradbiščne ograje iz zaščitne mreže oz. panojev, dimenzij 2.00 m x  2.00 m, vključno s postavitvijo nosilnih stebrov. Za fiksni del gradbišča se predvidi 110 m ograje in 200 m ograje se predvidi za premični del gradbišča.</t>
  </si>
  <si>
    <t>komplet</t>
  </si>
  <si>
    <t>Opravljanje ustreznih pregledov električne opreme pred začetkom del in ustrezna namestitev in zagotovitev varovalne opreme.</t>
  </si>
  <si>
    <t>Ustrezno odstranitev komunalnih odpadkov, ki nastanejo pri gradnji (pri pooblaščeni instituciji).</t>
  </si>
  <si>
    <t>PODPORNI ZID 1</t>
  </si>
  <si>
    <t>Št.</t>
  </si>
  <si>
    <t>OPIS DELA</t>
  </si>
  <si>
    <t>Enota</t>
  </si>
  <si>
    <t>Cena</t>
  </si>
  <si>
    <t>VREDNOST</t>
  </si>
  <si>
    <t>1.0</t>
  </si>
  <si>
    <t>00 000</t>
  </si>
  <si>
    <t>Geodetska dela - zakoličba geodetskih in višinskih točk.</t>
  </si>
  <si>
    <t>11 313</t>
  </si>
  <si>
    <t>Postavitev in zavarovanje profilov za zakoličbo objekta s površino nad 100 m2.</t>
  </si>
  <si>
    <t>PREDDELA SKUPAJ:</t>
  </si>
  <si>
    <t>2.0</t>
  </si>
  <si>
    <t>21 424</t>
  </si>
  <si>
    <t>Izkop vezljive zemljine/zrnate kamnine (glina, melj) – 3. kategorije za gradbene jame za objekte, globine do 2,0 m – strojno, planiranje dna ročno.</t>
  </si>
  <si>
    <t>21 426</t>
  </si>
  <si>
    <t>Izkop trde kamnine (peščenjak) – 5. kategorije za gradbene jame za objekte, globine do 2,0 m.</t>
  </si>
  <si>
    <t>Prekladanje in deponiranje izkopanega materiala na začasno deponijo na delovišču - material vezljive zemljine 3. kategorije in trde kamnine 5. kategorije, ki se kasneje uporabi za povratno nasipanje.</t>
  </si>
  <si>
    <t>Zasip z zemljino – 3. kategorije - strojno - povratno zasipanje predhodno izkopanega materiala deponiranega na začasno deponijo na delovišču.</t>
  </si>
  <si>
    <t>22 115</t>
  </si>
  <si>
    <t>Ureditev planuma temeljnih tal trde kamnine – 5. kategorije.</t>
  </si>
  <si>
    <t>ZEMELJSKA DELA SKUPAJ :</t>
  </si>
  <si>
    <t>3.0</t>
  </si>
  <si>
    <t>51 211</t>
  </si>
  <si>
    <t>Dobava in izdelava   (enostranskega) podprtega opaža za ravne temelje (višina temelja 0.5 - 0.7 m).</t>
  </si>
  <si>
    <t>51 332</t>
  </si>
  <si>
    <t>Izdelava dvostranskega vezanega opaža za raven zid, visok 2,1 do 4 m.</t>
  </si>
  <si>
    <t>51 351</t>
  </si>
  <si>
    <t>Doplačilo za izdelavo opaža za poševen zid</t>
  </si>
  <si>
    <t>Dobava in postavitev rebrastih armaturnih palic iz visokovrednega naravno trdega jekla B St 500 S s premerom do 12 mm za srednje zahtevno ojačitev.</t>
  </si>
  <si>
    <t>kg</t>
  </si>
  <si>
    <t>53 151</t>
  </si>
  <si>
    <t>Dobava in vgraditev podložnega cementnega betona C12/15 v prerez do 0,15 m3/m2-m1.</t>
  </si>
  <si>
    <t xml:space="preserve">53 134 </t>
  </si>
  <si>
    <t>Dobava in vgraditev cementnega betona C25/30, XC2, PV-II, D32, S3 v prerez nad 0,50 m3/m2-m1. Temelj zidu.</t>
  </si>
  <si>
    <t xml:space="preserve"> 53 139 </t>
  </si>
  <si>
    <t>GRADBENA IN OBRTNIŠKA DELA SKUPAJ :</t>
  </si>
  <si>
    <t>4.0</t>
  </si>
  <si>
    <t>Dobava in vgradnja kamnitega drobljenca D16/32 za drenažni zasip.</t>
  </si>
  <si>
    <r>
      <t xml:space="preserve">Dobava in vgradnja PE drenažne cevi DN 200  na betonski posteljici z obsipom, vključno </t>
    </r>
    <r>
      <rPr>
        <sz val="10"/>
        <rFont val="Arial CE"/>
        <charset val="238"/>
      </rPr>
      <t>ureditvijo vtoka ter iztoka.</t>
    </r>
  </si>
  <si>
    <r>
      <t xml:space="preserve">Dobava in vgradnja PE kanalizacijske cevi DN 250, SN8 na peščeni posteljici z obsipom, vključno z morebitnimi koleni </t>
    </r>
    <r>
      <rPr>
        <sz val="10"/>
        <rFont val="Arial CE"/>
        <charset val="238"/>
      </rPr>
      <t xml:space="preserve"> in ureditvijo vtoka ter iztoka.</t>
    </r>
  </si>
  <si>
    <t>44 165</t>
  </si>
  <si>
    <t>Izdelava jaška iz cementnega betona, krožnega prereza s premerom 80 cm, globokega 4,0 ,m, vključno  z  izdelavo betonskega ležišča C16/20 debeline 15 cm; z ureditvijo direktnega vtoka kanalet, vtoka drenaže in iztoka.</t>
  </si>
  <si>
    <t>Dobava in vgradnja betonskega pokrova DN 800 nosilnosti A15</t>
  </si>
  <si>
    <t>44 163</t>
  </si>
  <si>
    <t>Dobava in vgradnja betonskih kanalet širine 50 cm</t>
  </si>
  <si>
    <t>ODVODNJAVANJE SKUPAJ:</t>
  </si>
  <si>
    <t>5.0</t>
  </si>
  <si>
    <t>6.0</t>
  </si>
  <si>
    <t xml:space="preserve">REKAPITULACIJA  </t>
  </si>
  <si>
    <t xml:space="preserve">ODVODNJAVANJE </t>
  </si>
  <si>
    <t>SKUPAJ :</t>
  </si>
  <si>
    <t>VSE SKUPAJ :</t>
  </si>
  <si>
    <t>Naslednje postavke obravnava načrt rekonstrukcije ceste, št. načrta 099-2018-C:</t>
  </si>
  <si>
    <t>- Postavitev in odstranitev začasnih objektov, pisarniških prostorov,…</t>
  </si>
  <si>
    <t>- Izdelava začasne prometne ureditve in zavarovanje gradbišča v času gradnje s polovično zaporo prometa in usmerjanjem s semaforji</t>
  </si>
  <si>
    <t>PODPORNI ZID 2</t>
  </si>
  <si>
    <t>PODPORNI ZID 3</t>
  </si>
  <si>
    <t>59 946</t>
  </si>
  <si>
    <t>PODPORNI ZID 4</t>
  </si>
  <si>
    <t>Dobava, transport, priostrenje, zabijanje in kasnejša odstranitev jeklenih profilov HEA 120 dolžine 3,0 m (20 profilov) za varovanje izkopa</t>
  </si>
  <si>
    <t>Opis dela</t>
  </si>
  <si>
    <t>Cena na enoto (EUR)</t>
  </si>
  <si>
    <t>Vrednost brez DDV</t>
  </si>
  <si>
    <t>1</t>
  </si>
  <si>
    <t>VODOVOD</t>
  </si>
  <si>
    <t>Obnova vodovoda v dolžini 452 m</t>
  </si>
  <si>
    <t>Op. Upošteva se izkop  brez zgornjega ustroja. Tampon in asfalt nista upoštevana , ker sta zajeta v sklopu ceste.</t>
  </si>
  <si>
    <t>1.1</t>
  </si>
  <si>
    <t>Preddela</t>
  </si>
  <si>
    <t>1.1.1</t>
  </si>
  <si>
    <t>Zakoličba trase projektiranega vodovoda  z višinsko navezavo in zavarovanjem zakoličbe</t>
  </si>
  <si>
    <t>1.1.2</t>
  </si>
  <si>
    <t>Izdelava, postavitev in demontaža gradbenih profilov.</t>
  </si>
  <si>
    <t>1.1.3</t>
  </si>
  <si>
    <t>Priprava gradbiščnega prostora in celotnega gradbišča v dolžini 452 m: odstranitev eventualnih ovir (prometni znaki, kanalete, grmovja, vse vrste ograj, temelji,...) in ureditev delovnih platojev. Po končanih delih gradbišče pospraviti in vzpostaviti v prvotno stanje</t>
  </si>
  <si>
    <t xml:space="preserve">- priprava gradbiščnega prostora in celotnega gradbišča </t>
  </si>
  <si>
    <t>- vzpostavitev v prvotno stanje</t>
  </si>
  <si>
    <t>1.1.4</t>
  </si>
  <si>
    <t>1.1.5</t>
  </si>
  <si>
    <t>1.1.6</t>
  </si>
  <si>
    <t>Ureditev provizorijev za prehod preko jarka v času gradnje v skladu s predpisi iz varstva pri delu z možnostjo prenosa in večkratno uporabo.</t>
  </si>
  <si>
    <t>SKUPAJ PREDDELA</t>
  </si>
  <si>
    <t>1.2</t>
  </si>
  <si>
    <t>Zemeljska in gradbena dela</t>
  </si>
  <si>
    <t>Op. Vse količine so podane v vgrajenem in utrjenem stanju</t>
  </si>
  <si>
    <t>1.2.1</t>
  </si>
  <si>
    <t xml:space="preserve">Kombinirani (strojno - ročni) izkop mat. III. in IV. Ktg, naklon brežine 75°, (GNG norme) z odvozom materiala na gradbiščno deponijo, vključno s črpanjem vode iz gradbene jame. </t>
  </si>
  <si>
    <t>1.2.2</t>
  </si>
  <si>
    <t>Ročno planiranje dna gradbene jame, izravnava z natančnostjo +- 2cm.</t>
  </si>
  <si>
    <t>1.2.3</t>
  </si>
  <si>
    <t xml:space="preserve">Izdelava peščene posteljice, z zmrzlinsko odpornim peščenim materialom, za cev po projektiranem padcu. Deb. posteljice je 10cm, vključno z dobavo peščenega materiala granulacije 0-8mm. </t>
  </si>
  <si>
    <t>1.2.4</t>
  </si>
  <si>
    <t>Izvedba obsipa in nadsutja cevi z zmrzlinsko odpornim peščenim materialom, vključno z dobavo materiala granulacije 0-8 mm in utrjevanjem bokov cevi. Debelina nadsutja cevi je 20 cm.</t>
  </si>
  <si>
    <t>1.2.5</t>
  </si>
  <si>
    <t>Strojno nakladanje in odvoz odvečnega materiala na deponijo k registriranemu zbiralcu tovrstnih odpadkov vključno s plačilom vseh dajatev.</t>
  </si>
  <si>
    <t>1.2.6</t>
  </si>
  <si>
    <t>Strojni zasip jarka vodovoda s prebranim izkopanim materialom III. In IV. kat., vključno z dovozom iz stranskih deponij, s strojnim komprimiranjem z lahkimi komprimacijskimi sredstvi v plasteh po 30 cm do naravne zbitosti tal.</t>
  </si>
  <si>
    <t>SKUPAJ ZEMELJSKA IN GRADBENA DELA</t>
  </si>
  <si>
    <t>1.3</t>
  </si>
  <si>
    <t>Montažna (strojna) dela</t>
  </si>
  <si>
    <t>Vsi fazonski komadi vključujejo transport, montažo ter nerjavni spojni in tesnilni material.</t>
  </si>
  <si>
    <t>1.3.1</t>
  </si>
  <si>
    <t>1.3.2</t>
  </si>
  <si>
    <t>Vozlišča vodovoda</t>
  </si>
  <si>
    <t xml:space="preserve">Dobava in vgradnja z vsemi potrebnimi deli in potrebnim pritrdilnim in tesnilnim materialom. </t>
  </si>
  <si>
    <t>Vozlišče V1 - Navezava na obst. Vodovod</t>
  </si>
  <si>
    <t>Kompletna izvedba navezave na obstoječi vod, vključno z vsemi potrebnimi materiali in  delom ter prilagoditvijo na obstoječe stanje vodovoda</t>
  </si>
  <si>
    <t>Vozlišče V2 - Navezava obst. hišnih priključkov na novi vodovod d50 (HP 2,3,4)</t>
  </si>
  <si>
    <t>Vozlišče V3 - Navezava obst. hišnih priključkov na novi vodovod d40 (HP 5,6)</t>
  </si>
  <si>
    <t>Vozlišče V4 - Navezava obst. hišnih priključkov na novi vodovod d32 (HP 7,8,9)</t>
  </si>
  <si>
    <t>Vozlišče V5 - Zračnik v profilu P20</t>
  </si>
  <si>
    <t>Vozlišče V6 - Blatni izpust v profilu P10</t>
  </si>
  <si>
    <t xml:space="preserve">Kompletna izvedba navezave na jašek RJ 10 meteornega kanala, vključno z vsemi potrebnimi materiali in  delom </t>
  </si>
  <si>
    <t>Vozlišče V7 - Blatni izpust v profilu P26</t>
  </si>
  <si>
    <t>Dobava in vgradnja kamnitega materiala premera 20 - 30 cm na iztoku v jarek s stabilizacijo dna in brežin 1 m gorvodno in dolvodo od vtoka oz. iztoka s polaganjem kamenja na betonsko posteljico.</t>
  </si>
  <si>
    <t>Vozlišče V8 - Prehod iz d50/d40 v profilu 21</t>
  </si>
  <si>
    <t>Vozlišče V9 - Prehod iz d40/d32 v profilu 16</t>
  </si>
  <si>
    <t>Izdelava AB venca v cestišču za vgradnjo cestne kape</t>
  </si>
  <si>
    <t>Nabava in obbetoniranje drogov signalnih tablic za oznako  odzračevalnih garnitur in zasunov. Stebrički so iz jeklenih cevi d 40 mm, višine 1800 mm. Poraba bet. do 0.25 m3/kos.</t>
  </si>
  <si>
    <t>SKUPAJ MONTAŽNA DELA</t>
  </si>
  <si>
    <t>1.4</t>
  </si>
  <si>
    <t>Zaključna dela</t>
  </si>
  <si>
    <t>1.4.1</t>
  </si>
  <si>
    <t>Dobava in polaganje opozorilnega traku "vodovod" 30 cm nad temenom kanala</t>
  </si>
  <si>
    <t>1.4.2</t>
  </si>
  <si>
    <t>Dezinfekcija novozgrajenega cevovoda</t>
  </si>
  <si>
    <t>1.4.3</t>
  </si>
  <si>
    <t xml:space="preserve">Tlačni preizkus novozgrajenega cevovoda </t>
  </si>
  <si>
    <t>1.4.4</t>
  </si>
  <si>
    <t>Snemanje kanala s kamero (upravljavec javne kanalizacije)</t>
  </si>
  <si>
    <t>1.4.5</t>
  </si>
  <si>
    <t xml:space="preserve">Geodetski posnetek izvedenega VODOVODA in križanj ter vnos v kataster, skladno z navodili za izdelavo katastra vodovoda </t>
  </si>
  <si>
    <t>1.4.6</t>
  </si>
  <si>
    <t>SKUPAJ ZAKLJUČNA DELA</t>
  </si>
  <si>
    <t>SKUPAJ VODOVOD</t>
  </si>
  <si>
    <t>1.4.7</t>
  </si>
  <si>
    <t>Projekt izvedenih del</t>
  </si>
  <si>
    <t>13.</t>
  </si>
  <si>
    <t>PRESTAVITEV/ZAŠČITA TK VODOV</t>
  </si>
  <si>
    <t>5710-TK/18</t>
  </si>
  <si>
    <t>MONTAŽNA DELA</t>
  </si>
  <si>
    <t>MATERIAL VEČJE VREDNOSTI</t>
  </si>
  <si>
    <t>MERITVE</t>
  </si>
  <si>
    <t>TEHNIČNA DOKUMENTACIJA</t>
  </si>
  <si>
    <t>Trasiranje nove trase zemeljskega kabla, TK linije oz. kabelske kanalizacije z uprabo obstoječih načrtov in iskalca kablov oz po projektu</t>
  </si>
  <si>
    <t>Trasiranje obstoječe trase zemeljskega kabla, TK linije oz. kabelske kanalizacije z uprabo obstoječih načrtov in iskalca kablov oz po projektu</t>
  </si>
  <si>
    <t>Izdelava 1x1 (1x1) cevne kab. kanalizacije iz cevi fi 110mm ali 125mm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traku, nakladanje in odvoz odvečnega materiala ter stroški začasne in končne deponije, čiščenje trase, z dobavo cevi</t>
  </si>
  <si>
    <t>Izdelava kabelske kanalizacije iz cevi malega premera (dvojček) 2x50mm,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metaliziranega traku, in vgradnja markerjev, nakladanje in odvoz odvečnega materiala ter stroški začasne in končne deponije, čiščenje trase, z dobavo cevi, markerjev in traka</t>
  </si>
  <si>
    <t>Ročni izkop kabelskega jarka širine 0,3 m v zemljišču III.-V. kategorije, zasip kanala z utrjevanjem z vibracijsko ploščo (žabico) v slojih po 20-25 cm, nakladanje in odvoz odvečnega materiala ter stroški začasne in končne deponije, čiščenje trase, (uporablja se samo kadar teren ni dostopen za stroj ali je to zahteva lastnika zemljišča) globina do 0,9 m</t>
  </si>
  <si>
    <t>Dobava in ročno vgrajevanje betona C12/15 za obbetoniranje kabelske kanalizacije</t>
  </si>
  <si>
    <t>Dodatek za izdelavo križanja tk trase z ostalimi komunalnimi vodi v skladu s navodili upravljalca vodov, v dokumentaciji je potrebno izrisati detajl križanja, plačilo na podlagi vpisa v gradbeni dnevnik s strani upravljalca</t>
  </si>
  <si>
    <t>Dobava cevi in izdelava kabelskega jaška iz B.C.80cm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</si>
  <si>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Dobava cevi in izdelava kabelskega jaška iz B.C.120cm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</si>
  <si>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Dodatek za zajem obstoječih kablov v kabelskem jašku (neglede na število obstoječih kablov in cevi)</t>
  </si>
  <si>
    <t>Izkop in zasip jame za novo ali nad obstoječo kabelsko spojko (do 1,5 m3) v zemljišču III.-V. kategorije, zasip z izkopanim materialom oziroma tamponom v utrjenih površinah, utrjevanje z vibracijsko ploščo (žabico) v slojih po 20-25 cm, z zaščito (pesek granulacije 4-8-mm, 3x PVC ščitniki, opozorilni trak, odvoz odvečnega materiala ter stroški začasne in končne deponije, čiščenje terena</t>
  </si>
  <si>
    <t>Dodatek za montažo lahkega LŽ pokrova pri jaških iz betonske cevi</t>
  </si>
  <si>
    <t>Dobava in polaganje PVC opozorilnega traku 'POZOR TELEKOM KABEL'</t>
  </si>
  <si>
    <t>Uvlačenje predvleke v plastično kab.kanalizacijo</t>
  </si>
  <si>
    <t>Izvlek in ponovno vpihovanje optičnega kabla TOSM 03 8x12 II/III CMAN</t>
  </si>
  <si>
    <t>Uvlačenje telef.kabla kap.od 11x4-100x4 v plastično kab.kanalizacijo.</t>
  </si>
  <si>
    <t>Označevanje kabla po kabelskih jaških</t>
  </si>
  <si>
    <t>Izdelava ravne spojke na kablu TK 59 kapacitete 15x4</t>
  </si>
  <si>
    <t>Izdelava kabelske spojke na kablu  TOSM 03 8x12 II/III CMAN</t>
  </si>
  <si>
    <t>KABEL TK 59 15X4X0.6 GM</t>
  </si>
  <si>
    <t>Spojka SOPM K  55/12-300</t>
  </si>
  <si>
    <t>PE/HD cev 2x 0 50/42 mm</t>
  </si>
  <si>
    <t>PVC cev 125 mm in distančnikov.</t>
  </si>
  <si>
    <t>PKJT1 lahki pokrov nodular. lit. 125 KN</t>
  </si>
  <si>
    <t>Trak opozorilni nemetaliziran</t>
  </si>
  <si>
    <t>Električne meritve kabla na bobnu  kapacitete kabla do 50x4</t>
  </si>
  <si>
    <t>par</t>
  </si>
  <si>
    <t>Končne električne meritve merilne  službe z izdelavo merilnih rezultatov</t>
  </si>
  <si>
    <t>Izdelava geodetskega posnetka trase kabla s posnetjem karakterističnih točk za izdelavo ITD - nad 250 m</t>
  </si>
  <si>
    <t>Izdelava elaborata izvršilne tehnične dokumentacije (ITD) kabelske kanalizacije, kjer je osnova  geodetski posnetek - nad 250 m</t>
  </si>
  <si>
    <t>Izdelava elaborata izvršilne tehnične dokumentacije kabla, ki poteka v kabelski kanalizaciji in je situacijska podlaga že izdelana</t>
  </si>
  <si>
    <t>Izdelava PID-a z uporabo obstoječih elaboratov izvršilno tehnične dokumentacije</t>
  </si>
  <si>
    <t>Vnos sprememb v obstoječo izvršilno tehnično dokumentacijo</t>
  </si>
  <si>
    <t>h</t>
  </si>
  <si>
    <t>Postavitev prometne signalizacije - predvideno</t>
  </si>
  <si>
    <t>Pridobitev dovoljenj in soglasij</t>
  </si>
  <si>
    <t>Organizacija in zavarovanje gradbišča</t>
  </si>
  <si>
    <t>14.</t>
  </si>
  <si>
    <t>AVTOBUSNI POSTAJALIŠČI</t>
  </si>
  <si>
    <t>HODNIK ZA PEŠCE</t>
  </si>
  <si>
    <t>N</t>
  </si>
  <si>
    <t>Posek in odstranitev drevesa z deblom premera 11 do 30 cm ter odstranitev vej ( vključno z nakladanjem in odvozom  na izbrano uradno deponijo)</t>
  </si>
  <si>
    <t>Odstranitev panja s premerom 11 do 30 cm z odvozom na deponijo na razdaljo do  100 m ( vključno z nakladanjem in odvozom na izbrano uradno deponijo)</t>
  </si>
  <si>
    <t>Porušitev in odstranitev asfaltne plasti v debelini  od 6 do  10 cm   (z nakladanjem in odvozom  na trajno deponijo , vključno s plačilom  vseh komunalnih pristojbin, naročniku po končanih delih predati  originalne evidenčne liste predaje odpadka - do izbrane uradne deponije)</t>
  </si>
  <si>
    <t>Porušitev in odstranitev robnika iz cementnega betona  (z nakladanjem in odvozom na trajno  deponijo, vključno s plačilom  vseh komunalnih pristojbin, naročniku po končanih delih predati  originalne evidenčne liste predaje odpadka - do izbrane uradne deponije)</t>
  </si>
  <si>
    <t>Porušitev in odstranitev kanalizacije iz cevi s premerom    do 40 cm (z nakladanjem in odvozom na trajno deponijo, vključno s plačilom  vseh komunalnih pristojbin, naročniku po končanih delih predati  originalne evidenčne liste predaje odpadka -  do izbrane uradne deponije)</t>
  </si>
  <si>
    <t>Porušitev in odstranitev kanalizacije iz cevi s premerom od 41 do 80 cm  (z nakladanjem in odvozom na trajno deponijo, vključno s plačilom  vseh komunalnih pristojbin, naročniku po končanih delih predati  originalne evidenčne liste predaje odpadka - do izbrane uradne deponije)</t>
  </si>
  <si>
    <t>Porušitev in odstranitev  glave prepusta s premerom do 60 cm  (z nakladanjem in odvozom na trajno deponijo, vključno s plačilom  vseh komunalnih pristojbin, naročniku po končanih delih predati  originalne evidenčne liste predaje odpadka - do izbrane uradne deponije)</t>
  </si>
  <si>
    <t>Porušitev in odstranitev  glave prepusta s premerom 61 do 100 cm  (z nakladanjem in odvozom na trajno deponijo, vključno s plačilom  vseh komunalnih pristojbin, naročniku po končanih delih predati  originalne evidenčne liste predaje odpadka - do izbrane uradne deponije)</t>
  </si>
  <si>
    <t>Porušitev in odstranitev jaška z notranjo stranico s premerom od 61 do 100 cm  (z nakladanjem in odvozom na trajno deponijo, vključno s plačilom  vseh komunalnih pristojbin, naročniku po končanih delih predati  originalne evidenčne liste predaje odpadka - do izbrane uradne deponije)</t>
  </si>
  <si>
    <t>Porušitev in odstranitev podpornih zidov in tlakov iz cementnega betona  (z nakladanjem in odvozom na trajno deponijo, vključno s plačilom  vseh komunalnih pristojbin, naročniku po končanih delih predati  originalne evidenčne liste predaje odpadka -  do izbrane uradne deponije)</t>
  </si>
  <si>
    <t>Porušitev in odstranitev cementnih tlakovcev ( z nakladanjem in odvozom na trajno deponijo, vključno s plačilom  vseh komunalnih pristojbin, naročniku po končanih delih predati  originalne evidenčne liste predaje odpadka - do izbrane uradne deponije)</t>
  </si>
  <si>
    <t>Varovanje stabilnosti A droga SN voda v profilu P25 za čas izvedbe podpornega zidu in rekonstrukcije ceste. V kompletu z  izdelavo potrebne projektne dokumentacije .</t>
  </si>
  <si>
    <t>Široki izkop vezljive zemljine - 3. kategorije, strojno z nakladanjem (cesta)</t>
  </si>
  <si>
    <t>Široki izkop vezljive zemljine - 3. kategorije, strojno z nakladanjem (priključki)</t>
  </si>
  <si>
    <t>Ureditev planuma temeljnih tal vezljive zemljine  3. ktg.  ( cesta)</t>
  </si>
  <si>
    <t>Ureditev planuma temeljnih tal vezljive zemljine  3. ktg. (priključki)</t>
  </si>
  <si>
    <r>
      <t>Dobava in vgraditev geotekstilije za ločilno plast , natezna trdnost  do 12 kN/m</t>
    </r>
    <r>
      <rPr>
        <vertAlign val="superscript"/>
        <sz val="10"/>
        <rFont val="Arial"/>
        <family val="2"/>
        <charset val="238"/>
      </rPr>
      <t>2</t>
    </r>
  </si>
  <si>
    <t>Zasip z vezljivo zemljino  - 3. ktg.- strojno ( material od izkopa)</t>
  </si>
  <si>
    <t>Zasipanje kanala z naravno pridobljeno mehko kamenino- plast &lt;20 cm, ročno ( material od izkopa)</t>
  </si>
  <si>
    <t>Dobava in vgradnja  posteljice iz zdrobljenih kamnitih zrn v debelini 25 cm   ( iz zmrzlinsko odpornega kamnitega materiala-priključki )</t>
  </si>
  <si>
    <t>Dobava in vgradnja  posteljice iz zdrobljenih kamnitih zrn v debelini 50 cm   ( iz zmrzlinsko odpornega kamnitega materiala-cesta )</t>
  </si>
  <si>
    <t>Izdelava  nosilne plasti bituminizirane zmesi  AC 22 base B 50/70 A3-Z5 v debelini 6  cm  -  (priključki)</t>
  </si>
  <si>
    <t>Izdelava  nosilne plasti bituminizirane zmesi  AC 22 base B 50/70 A3-Z5 v debelini 7  cm  -  (priključek LC v podvoz)</t>
  </si>
  <si>
    <t>Izdelava  nosilne plasti bituminizirane zmesi  AC 22 base B 50/70 A3-Z5 v debelini 7  cm  - ( regionalna cesta)</t>
  </si>
  <si>
    <t>Izdelava obrabne in zaporne plasti bituminizirane zmesi  AC 8  surf B 70/100, A5 v debelini 5 cm - ( priključki)</t>
  </si>
  <si>
    <t>Izdelava obrabnozaporne plasti  AC 8 surf  B 70/100 , A3-Z2  v debelini  40 mm -( priključek LC v podvoz)</t>
  </si>
  <si>
    <t>Izdelava obrabnozaščitne plasti - drobir z bitumenskim mastiksom  SMA  8 B70/100, A3-Z2  v debelini  40 mm - regionalna cesta</t>
  </si>
  <si>
    <t>Čiščenje  in pobrizg s kationsko  bitumensko emulzijo  0,30 kg/m2</t>
  </si>
  <si>
    <t>Dobava in vgraditev predfabriciranega pogreznjenega  robnika iz cementnega betona  s prerezom 15/25 cm</t>
  </si>
  <si>
    <t xml:space="preserve">Dobava in polaganje  PE rebrastih  cevi  DN 200, SN8, vključno z vsemi spojkami.  Cevi se polagajo na plast iz cementnega betona </t>
  </si>
  <si>
    <t>Obbetoniranje cevi za kanalizacijo s cementnim betonom C 12/15, premera 20 cm ( 0,1m3 betona/m1  cevi)</t>
  </si>
  <si>
    <t>Obbetoniranje cevi za kanalizacijo s cementnim betonom C 12/15, premera 25 cm ( 0,12 m3 betona/m1  cevi)</t>
  </si>
  <si>
    <t>Obbetoniranje cevi za kanalizacijo s cementnim betonom C 12/15, premera 30 cm ( 0,15 m3 betona/m1  cevi)</t>
  </si>
  <si>
    <t>Obbetoniranje cevi za kanalizacijo s cementnim betonom C 12/15, premera 40 cm ( 0,2 m3 betona/m1  cevi)</t>
  </si>
  <si>
    <t xml:space="preserve">Izdelava jaška iz cementnega betona, krožnega prereza s premerom  80 cm, globokega  nad  2,50 m </t>
  </si>
  <si>
    <t>Dobava in vgraditev  rešetke iz duktilne litine z nosilnostjo 400 KN, kvadratnega prereza 400x400 mm</t>
  </si>
  <si>
    <t>Dobava in vgraditev pokrova iz ojačanega cementnega betona, krožnega prereza s premerom 80 cm</t>
  </si>
  <si>
    <t>Dobava in vgraditev pokrova iz  duktilne litine z nosilnostjo 400 KN, krožnega prereza, s premerom 600 mm</t>
  </si>
  <si>
    <t>Dobava in vgradnja fleksibilne plošče</t>
  </si>
  <si>
    <t>Dobava in vgraditev pokrova iz duktilne litine in ojačanega cementnega betona z nosilnostjo 15 KN krožnega prereza , premera 500 mm</t>
  </si>
  <si>
    <t>Dobava in vgraditev pokrova iz duktilne litine in ojačanega cementnega betona z nosilnostjo 15 KN krožnega prereza , premera 600 mm</t>
  </si>
  <si>
    <t xml:space="preserve">Izdelava prepusta krožnega prereza iz cevi iz cementnega betona  fi 60 cm  </t>
  </si>
  <si>
    <t xml:space="preserve">Izdelava prepusta krožnega prereza iz cevi iz cementnega betona  fi 100 cm  </t>
  </si>
  <si>
    <t>Izdelava obloge (obbetoniranje) prepusta krožnega prereza iz cevi s premerom  60 cm s cementnim betonom C 12/15  ( 0,6 m3 betona/m1 prepusta)</t>
  </si>
  <si>
    <t>Izdelava obloge (obbetoniranje) prepusta krožnega prereza iz cevi s premerom  40 cm s cementnim betonom C 12/15 ( 0,4 m3 betona/m1 prepusta)</t>
  </si>
  <si>
    <t>Izdelava obloge (obbetoniranje) prepusta krožnega prereza iz cevi s premerom  100 cm s cementnim betonom C 12/15 ( 1m3 betona/m1 prepusta)</t>
  </si>
  <si>
    <t xml:space="preserve">Izdelava prepusta krožnega prereza iz cevi iz polietilena s premerom   fi 40 cm  </t>
  </si>
  <si>
    <t>Izdelava poševne iztočne glave  iz   cevi iz polietilena  fi  25 cm</t>
  </si>
  <si>
    <t>Izdelava poševne iztočne glave  iz   cevi iz polietilena  fi  30cm</t>
  </si>
  <si>
    <t>Izdelava poševne iztočne glave  iz   cevi iz polietilena  fi  40 cm</t>
  </si>
  <si>
    <t>Izdelava poševne iztočne glave  iz cevnega prepusta iz  cevi iz polietilena  fi  40 cm</t>
  </si>
  <si>
    <t>Izdelava poševne vtočne in iztočne glave  iz cevnega prepusta iz BC cevi fi  100 cm</t>
  </si>
  <si>
    <t>Izdelava temelja iz cementnega betona C 12/15, globine 1 m , premera 30 cm</t>
  </si>
  <si>
    <t>Dobava in vgraditev stebrička za prometni znak iz vroče cinkane jeklene cevi s premerom 64 mm, dolge 3500 mm</t>
  </si>
  <si>
    <t>Dobava in pritrditev okroglega  prometnega znaka, podloga iz aluminijaste pločevine, znak z odsevno folijo koeficienta retrorefleksije  RA2 in kromatičnih lastnosti CR2 , premera 60cm            ( oznaka 2232-7, 2233-7, 2102)</t>
  </si>
  <si>
    <t>Dobava in pritrditev kvadratnega  prometnega znaka, podloga iz aluminijaste pločevine, znak z odsevno folijo koeficienta retrorefleksije  RA2 in kromatičnih lastnosti CR2 , velikost 60/60cm            ( oznaka 2431)</t>
  </si>
  <si>
    <t>Izdelava tankoslojne vzdolžne označbe na vozišču z enokomponentno belo barvo, širina črte 10 cm , karakteristike - koeficient odbojne svetlosti  - nočna vidnost v suhihi razmerah  R4,  nočna vidnost v mokrih razmerah  RW3,  dnevna vidnost v suhih razmerah Q4, drsnost S1,  faktor svetlosti B3.</t>
  </si>
  <si>
    <t xml:space="preserve">Predračun za pločnik </t>
  </si>
  <si>
    <t>Površinski izkop plodne zemljine - 1. kategorije strojno z nakladanjem</t>
  </si>
  <si>
    <t>Dobava in vgradnja  posteljice iz zdrobljenih kamnitih zrn v debelini do 25 cm iz zmrzlinsko odpornega kamnitega materiala (pločnik)</t>
  </si>
  <si>
    <t>Izdelava obrabne plasti iz malih tlakovcev iz silikatne kamnine velikosti 10 cm/10 cm /10 cm, stiki zapolnjeni s peskom</t>
  </si>
  <si>
    <t>Dobava in montaža  panelne ograje , višine 1,20 m, vključno  z  izdelavo temelja</t>
  </si>
  <si>
    <t>Predračun  avtobusni  postajališči</t>
  </si>
  <si>
    <t>Dobava in vgradnja  posteljice iz zdrobljenih kamnitih zrn v debelini do 50 cm iz zmrzlinsko odpornega kamnitega materiala (AP)</t>
  </si>
  <si>
    <t>Izdelava nevezane nosilne plasti enakomerno zrnatega drobljenca iz kamnine v debelini  od 21 do30 cm -  AP</t>
  </si>
  <si>
    <t>Izdelava obrabnozaščitne plasti - drobir z bitumenskim mastiksom  SMA  8 B70/100, A3-Z2  v debelini  40 mm  ( AP)</t>
  </si>
  <si>
    <t>Izdelava temelja iz cementnega betona C 12/15, globine 1  cm, premera 30 cm</t>
  </si>
  <si>
    <t>Dobava in vgraditev stebrička za prometni znak iz vroče cinkane jeklene cevi s premerom 64 mm, dolge 4500 mm</t>
  </si>
  <si>
    <t>Dobava in pritrditev kvadratnega  prometnega znaka, podloga iz aluminijaste pločevine, znak z odsevno folijo koeficienta retrorefleksije  RA2 in kromatičnih lastnosti CR2 , velikost 60/60cm            ( oznaka 2433)</t>
  </si>
  <si>
    <t>Dobava in montaža  nadstrešnice iz jeklene konstrukcije , vključno z vsem materialom in montažo ( kot. Npr. APL 03)</t>
  </si>
  <si>
    <t>NEPREDVIDENA DELA (10%)</t>
  </si>
  <si>
    <t>Nakladanje ruševin na kamion in odvoz na izbrano deponijo. Vključno s plačilom komunalne takse (velja za vse postavke)</t>
  </si>
  <si>
    <t>Nakladanje izkopanega materiala, prevoz in deponiranje na izbrano trajno deponijo, vključno s plačilom komunalnih stroškov deponiranja.</t>
  </si>
  <si>
    <t>52 222</t>
  </si>
  <si>
    <t>Dobava in postavitev rebrastih armaturnih palic iz visokovrednega naravno trdega jekla B St 500 S s premerom nad 12 mm za srednje zahtevno ojačitev.</t>
  </si>
  <si>
    <t>53 152</t>
  </si>
  <si>
    <t>Dobava in vgraditev podložnega cementnega betona C12/15 v prerez nad 0,15 m3/m2-m1.</t>
  </si>
  <si>
    <t>Dobava in vgraditev cementnega betona C30/37, XD1, XF4, PV-II, D32, S3 v prerez nad 0,50 m3/m2-m1. Stena zidu.</t>
  </si>
  <si>
    <t>Izdelava dilatacijske rege na podpornemu zidu, po načrtu. Vključno z trajno elastično maso za stike, trajno elastičnim zapolnitvenim materialom, trdo penasto ploščo, zunenjim tesnilnim trakom za rege z vsemi stroški za vgradno in mehansko zaščito izolacije.</t>
  </si>
  <si>
    <t>Dobava in montaža žične panelne ograje višine 1,2 m, v dolžini 36 m, vijačenje na venec AB zidu</t>
  </si>
  <si>
    <t>58 911</t>
  </si>
  <si>
    <t xml:space="preserve">Dobava in vgraditev kovinske plošče z vpisanim nazivom izvajalca in letom izgradnje objekta </t>
  </si>
  <si>
    <t>Izdelava zaščitnega premaza na zasutih površinah iz hidroizolacijskega bitumenskega premaza, vključno z zaščitno čepasto folijo</t>
  </si>
  <si>
    <t>ZUNANJA KONTROLA KAKOVOSTI</t>
  </si>
  <si>
    <t>ZUNANJA KONTROLA KAKOVOSTI SKUPAJ:</t>
  </si>
  <si>
    <t>7.0</t>
  </si>
  <si>
    <t>79 351</t>
  </si>
  <si>
    <t>79 311</t>
  </si>
  <si>
    <t>79 514</t>
  </si>
  <si>
    <t>Izdelava PID</t>
  </si>
  <si>
    <t xml:space="preserve">Vgradnja merilni čepov (reperjev) v AB zid in geodetsko opazovanje v smereh y,x,z (4 meritve), vključno z izdelavo poročila </t>
  </si>
  <si>
    <t>TUJE STORITVE SKUPAJ:</t>
  </si>
  <si>
    <t>KONTROLA ZUNANJE KAKOVOSTI</t>
  </si>
  <si>
    <t>51 212</t>
  </si>
  <si>
    <t>Dobava in izdelava   (enostranskega) podprtega opaža za ukrivljen temelj (višina temelja 0.3 m).</t>
  </si>
  <si>
    <t>51 341</t>
  </si>
  <si>
    <t>Izdelava dvostranskega vezanega opaža za ukrivljen zid, visok 1,2 m.</t>
  </si>
  <si>
    <t>Dobava in izdelava   (enostranskega) podprtega opaža za ukrivljen temelj (višina temelja 0.5 - 0.65 m).</t>
  </si>
  <si>
    <t>51 342</t>
  </si>
  <si>
    <t>Izdelava dvostranskega vezanega opaža za ukrivljen zid, visok 2,1 do 4 m.</t>
  </si>
  <si>
    <t>Dobava in montaža žične panelne ograje višine 1,2 m, v dolžini 59 m, vijačenje na venec AB zidu</t>
  </si>
  <si>
    <t>Stroški varovanja izkopa ob objektu; dobava in vgradnja brizganega betona C25/30 v debelini do 10 cm z dobavo in vgradnjo armaturnih mrež Q189, skupaj varovanje 30m2m komplet vsa dela vključno s transportom</t>
  </si>
  <si>
    <t xml:space="preserve">Vgradnja merilni čepov (reperjev) v AB zid in geodetsko opazovanje v smereh y,x,z (6 meritev), vključno z izdelavo poročila </t>
  </si>
  <si>
    <t>Nakladanje izkopanega materiala, prevoz in deponiranje na izbarno trajno deponijo, vključno s plačilom komunalnih stroškov deponiranja.</t>
  </si>
  <si>
    <t xml:space="preserve">m3 </t>
  </si>
  <si>
    <t>Dobava in montaža žične panelne ograje višine 1,2 m, v dolžini 30 m, vijačenje na venec AB zidu</t>
  </si>
  <si>
    <t xml:space="preserve"> ZUNANJA KONTROLA KAKOVOSTI</t>
  </si>
  <si>
    <t xml:space="preserve">Dobava in montaža cestne LED svetilke, zaščitene pred prahom in vlago IP66, zaščita proti udarcem IK08, klasa 2 električne zaščite, ohišje iz tlačno ulitega aluminija, natik navpično na kandelaber debeline od 42mm do 60mm, natik na krak s strani debeline 42mm do 60mm nastavljiv kot natika 0°, 5°, 10° ali 15°, zamenljiv in nadgradljiv optični modul, zamenljiv in nadgradljiv napajalnik, 7721 lm izhodnega svetlobnega toka svetilke, moč svetilke 60W, barvna temperatura vira 4050K, indeks barvnega videza višji od 70 z uporabo vgrajenega inteligentnega driverja za redukcijo. (kot npr.:SLUM 2 28.060.010) </t>
  </si>
  <si>
    <t xml:space="preserve">Dobava in montaža cestne LED svetilke, zaščitene pred prahom in vlago IP66, zaščita proti udarcem IK08, klasa 2 električne zaščite, ohišje iz tlačno ulitega aluminija, natik navpično na kandelaber debeline od 42mm do 60mm, natik na krak s strani debeline 42mm do 60mm nastavljiv kot natika 0°, 5°, 10° ali 15°, zamenljiv in nadgradljiv optični modul, zamenljiv in nadgradljiv napajalnik, 7941 lm izhodnega svetlobnega toka svetilke, moč svetilke 60W, barvna temperatura vira 4050K, indeks barvnega videza višji od 70. (kot npr.:SLUM 2 CREE 28.060.111) </t>
  </si>
  <si>
    <t>Prevoz materiala na izbrano deponijo</t>
  </si>
  <si>
    <t>t</t>
  </si>
  <si>
    <t xml:space="preserve">Razprostiranje odvečne  plodne   zemljine  – 1. kategorije </t>
  </si>
  <si>
    <t>Razprostiranje odvečne vezljive zemljine  – 3. kategorije</t>
  </si>
  <si>
    <t>mere</t>
  </si>
  <si>
    <t>enoto</t>
  </si>
  <si>
    <t xml:space="preserve">Prevoz materiala  na razdaljo nad  200 do 500 m </t>
  </si>
  <si>
    <t xml:space="preserve">Razprostiranje odvečne plodne  zemljine  – 1. kategorije </t>
  </si>
  <si>
    <t>PZI rekonstrukcije ceste R3-675/1207 Čatež ob Savi - mokrice, od km 3.600 do km 4.210, skozi naselje Podgračeno</t>
  </si>
  <si>
    <t>Izvedba kamnite zložbe debeline do 1,0m, višine 1,0m (vidni del) in dolžine 15m, z dobavo in vgradnjo zemeljsko vlažnega betona C25/30 in kamnitih blokov velikosti 30-70 cm v razmerju  30:70, vključno z izdelavo poglobljenih fug na vidnem delu in zgladitvijo betona na vencu zložbe. V postavki je potrebno upoštevati vsa pripravljalna, pomožna in zaključna dela kot so izkopi, temelji, drenaža, zasip, venec, itd.. Debelino KZ in način temeljenja mora določiti geolog na terenu po porušitvi obstoječega objekta.</t>
  </si>
  <si>
    <t>Dobava in vgraditev ograje za pešce iz jeklenih cevnih profilov z vertikalnimi polnili, visoke 120 cm (vsa dela  s pritrditvijo stebričkov, dilatacijami, detajli,…)</t>
  </si>
  <si>
    <t>Projektantski nadzor. Vrednost postavke je že fiksno določena v višini 5.000 € in jo ponudnik ne more/ne sme spreminjati. Obračun projektantskega nadzora se bo izvedel po dokazljivih dejanskih stroških na podlagi računa izvajalca projektantskega nadzora.</t>
  </si>
  <si>
    <t>Projektantski nadzor. Vrednost postavke je že fiksno določena v višini 500 € in jo ponudnik ne more/ne sme spreminjati. Obračun projektantskega nadzora se bo izvedel po dokazljivih dejanskih stroških na podlagi računa izvajalca projektantskega nadzora.</t>
  </si>
  <si>
    <t>SPLOŠNO:</t>
  </si>
  <si>
    <t>Vse postavke za izkope zajemajo izkop, nakladanje na kamion in odvoz na deponijo do 20km.</t>
  </si>
  <si>
    <t>Vsi vgrajeni materiali vključujejo tudi dobavo.</t>
  </si>
  <si>
    <t>V enotni ceni finega asfalta je potrebno zajeti tudi pobrizg z bitumensko emulzijo (0,5kg/m2) in čiščenje vozišča.</t>
  </si>
  <si>
    <t>Vsi hladni stiki na obrabni plasti morajo biti obdelani z bitumensko lepilno zmesjo</t>
  </si>
  <si>
    <t>V ceni je potrebno upoštevati notranjo kontrolo (tekoče preiskave)</t>
  </si>
  <si>
    <t>Kulturna dediščina</t>
  </si>
  <si>
    <r>
      <t>-</t>
    </r>
    <r>
      <rPr>
        <sz val="7"/>
        <color indexed="8"/>
        <rFont val="Times New Roman"/>
        <family val="1"/>
        <charset val="238"/>
      </rPr>
      <t xml:space="preserve">         </t>
    </r>
    <r>
      <rPr>
        <sz val="10"/>
        <color indexed="8"/>
        <rFont val="Arial"/>
        <family val="2"/>
        <charset val="238"/>
      </rPr>
      <t>Čez objekte in območja KD ne smejo potekati gradbiščne poti, obvozi, vanje ne smejo biti premaknjene potrebne premaknitve komunalne, energetske in telekomunikacijske infrastrukture.</t>
    </r>
  </si>
  <si>
    <t>Kakovost zraka</t>
  </si>
  <si>
    <t>Zavarovanje gradbišča v času gradnje  z izbrano zaporo prometa - postavitev in vzdrževanje zapore po potrjenem ceniku koncesionarja. Vrednost postavke je že fiksno določena v višini 60.000 € in jo ponudnik ne more/ne sme spreminjati. Obračun se vrši na podlagi računov koncesionarja  in potrditve s strani nadzora.</t>
  </si>
  <si>
    <t>Projektantski nadzor. Vrednost postavke je že fiksno določena v višini 550 € in jo ponudnik ne more/ne sme spreminjati. Obračun projektantskega nadzora se bo izvedel po dokazljivih dejanskih stroških na podlagi računa izvajalca projektantskega nadzora.</t>
  </si>
  <si>
    <t>Geomehanski nadzor. Vrednost postavke je že fiksno določena v višini 550 € in jo ponudnik ne more/ne sme spreminjati. Obračun geomehhanskega nadzora se bo izvedel po dokazljivih dejanskih stroških na podlagi računa izvajalca geomehanskega nadzora.</t>
  </si>
  <si>
    <t>Geomehanski nadzor. Vrednost postavke je že fiksno določena v višini 500 € in jo ponudnik ne more/ne sme spreminjati. Obračun geomehhanskega nadzora se bo izvedel po dokazljivih dejanskih stroških na podlagi računa izvajalca geomehanskega nadzora.</t>
  </si>
  <si>
    <t>PV ur</t>
  </si>
  <si>
    <t>Arheološke raziskave. Vrednost postavke je že fiksno določena v višini 20.000 € in jo ponudnik ne more/ne sme spreminjati. Obračun arheoloških raziskav se bo izvedel po dokazljivih dejanskih stroških na podlagi računa izvajalca arheoloških raziskav.</t>
  </si>
  <si>
    <t>Geomehanski nadzor. Vrednost postavke je že fiksno določena v višini 700 € in jo ponudnik ne more/ne sme spreminjati. Obračun geomehhanskega nadzora se bo izvedel po dokazljivih dejanskih stroških na podlagi računa izvajalca geomehanskega nadzora.</t>
  </si>
  <si>
    <t>Projektantski nadzor. Vrednost postavke je že fiksno določena v višini 700 € in jo ponudnik ne more/ne sme spreminjati. Obračun projektantskega nadzora se bo izvedel po dokazljivih dejanskih stroških na podlagi računa izvajalca projektantskega nadzora.</t>
  </si>
  <si>
    <t>Tehnični nadzor - Telekom. Vrednost postavke je že fiksno določena v višini 500 € in jo ponudnik ne more/ne sme spreminjati. Obračun tehničnega nadzora - Telekom se bo izvedel po dokazljivih dejanskih stroških na podlagi računa izvajalca tehničnega nadzora - Telekom.</t>
  </si>
  <si>
    <t>Storitve raznih komunalnih in drugih organizacij - Vrednost postavke je že fiksno določena v višini 1.000 € in jo ponudnik ne more/ne sme spreminjati. Obračun se bo izvedel po dokazljivih dejanskih stroških na podlagi računa izvajalca storitev.</t>
  </si>
  <si>
    <t>Nadzor elektrodistribucije in stikalne manipulacije pri priklopu objekta. Vrednost postavke je že fiksno določena v višini 500 € in jo ponudnik ne more/ne sme spreminjati. Obračun nadzora elektrodistribucije in stikalne manipulacije pri priklopu objekta se bo izvedel po dokazljivih dejanskih stroških na podlagi računa izvajalca nadzora elektrodistribucije in stikalne manipulacije pri priklopu objekta</t>
  </si>
  <si>
    <t>Projektantski nadzor. Vrednost postavke je že fiksno določena v višini 200 € in jo ponudnik ne more/ne sme spreminjati. Obračun projektantskega nadzora se bo izvedel po dokazljivih dejanskih stroških na podlagi računa izvajalca projektantskega nadzora.</t>
  </si>
  <si>
    <t>V enotnih cenah morajo biti zajeti vsi stroški:</t>
  </si>
  <si>
    <t>- po Splošnih tehničnih pogojih.</t>
  </si>
  <si>
    <t>OSTALE DOLOČBE</t>
  </si>
  <si>
    <t>Vsa rušenja vključujejo odvoz na ustrezno deponijo s plačilom takse</t>
  </si>
  <si>
    <t>Vsi odstranjeni materiali vključujejo odvoz na ustrezno deponijo s plačilom prispevka</t>
  </si>
  <si>
    <t>Dela je izvajati po projektni dokumentaciji, v skladu z veljavnimi tehničnimi predpisi, normativi in standardi ob upoštevanju zahtev iz varstva pri delu.</t>
  </si>
  <si>
    <t>Vsi pokrovi jaškov v vozišču vključujejo dobavo z AB obročem</t>
  </si>
  <si>
    <t xml:space="preserve">Izkop in izdelava stojnega mesta iz betonske cevi fi 400 mm, dolžine 1,5 m ter obbetoniranje za kandelabre, komplet z izkopom, zasipom, utrjevanjem in planiranjem. </t>
  </si>
  <si>
    <t xml:space="preserve">- za redno čiščenje prometnih površin na območju urejanja in javnih prometnih površin. Ukrep vključuje čiščenje in vlaženje gradbiščnih poti, čiščenje mehanizacije in tovornih vozil na območju prehodov iz gradbiščnih platojev na transportne ceste.	</t>
  </si>
  <si>
    <t>- za preprečevanje prašenja z odkritih delov območja gradbišča; ukrep zahteva redno vlaženje in čiščenje gradbiščnih in manipulativnih površin</t>
  </si>
  <si>
    <t>Nevarne odpadke je potrebno zbirati ločeno in jih predajati pooblaščeni organizaciji za zbiranje ali obdelavo nevarnih odpadkov, kar mora biti ustrezno evidentirano. Začasno skladiščenje nevarnih odpadkov  biti urejeno tako, da je preprečen direktni vnos, izpiranje ali izluževanje nevarnih kemikalij v tla in  vode-skladiščne posode morajo biti zaprte in odporne na skladiščene nevarne odpadke ter ustrezno označene (naziv odpadka, klasifikacijska številka odpadka).</t>
  </si>
  <si>
    <t>RAVNANJE Z ODPADKI:</t>
  </si>
  <si>
    <t>Na gradbišču je potrebno zagotoviti ustrezno ravnanje z odpadki skladno z Uredbo o ravnanju z odpadki, ki nastanejo pri gradbenih delih.</t>
  </si>
  <si>
    <t>Z odpadki, ki vsebujejo azbest, je potrebno ustrezno ravnati, skladno z Uredbo o ravnanju z odpadki, ki vsebujejo azbest</t>
  </si>
  <si>
    <r>
      <rPr>
        <sz val="7"/>
        <color indexed="8"/>
        <rFont val="Times New Roman"/>
        <family val="1"/>
        <charset val="238"/>
      </rPr>
      <t xml:space="preserve"> </t>
    </r>
    <r>
      <rPr>
        <sz val="10"/>
        <color indexed="8"/>
        <rFont val="Arial"/>
        <family val="2"/>
        <charset val="238"/>
      </rPr>
      <t>Upoštevati je potrebno določila Uredbe o preprečevanju in zmanjšanju emisije delcev z gradbišča (Ur. list RS, št. 21/11).</t>
    </r>
  </si>
  <si>
    <r>
      <rPr>
        <sz val="7"/>
        <color indexed="8"/>
        <rFont val="Times New Roman"/>
        <family val="1"/>
        <charset val="238"/>
      </rPr>
      <t xml:space="preserve"> </t>
    </r>
    <r>
      <rPr>
        <sz val="10"/>
        <color indexed="8"/>
        <rFont val="Arial"/>
        <family val="2"/>
        <charset val="238"/>
      </rPr>
      <t>Ukrepi za zmanjševanje emisij prašnih delcev morajo vključevati predvsem naslednje ukrepe:</t>
    </r>
  </si>
  <si>
    <r>
      <rPr>
        <sz val="7"/>
        <color indexed="8"/>
        <rFont val="Times New Roman"/>
        <family val="1"/>
        <charset val="238"/>
      </rPr>
      <t xml:space="preserve"> </t>
    </r>
    <r>
      <rPr>
        <sz val="10"/>
        <color indexed="8"/>
        <rFont val="Arial"/>
        <family val="2"/>
        <charset val="238"/>
      </rPr>
      <t>preprečevanje prašenja z odkritih delov območja gradbišča; ukrep zahteva redno vlaženje in čiščenje gradbiščnih in manipulativnih površin.</t>
    </r>
  </si>
  <si>
    <r>
      <rPr>
        <sz val="7"/>
        <color indexed="8"/>
        <rFont val="Times New Roman"/>
        <family val="1"/>
        <charset val="238"/>
      </rPr>
      <t xml:space="preserve"> </t>
    </r>
    <r>
      <rPr>
        <sz val="10"/>
        <color indexed="8"/>
        <rFont val="Arial"/>
        <family val="2"/>
        <charset val="238"/>
      </rPr>
      <t>redno čiščenje prometnih površin na območju urejanja in javnih prometnih površin. Ukrep vključuje čiščenje in vlaženje gradbiščnih poti, čiščenje mehanizacije in tovornih vozil na območju prehodov iz gradbiščnih platojev na transportne ceste.</t>
    </r>
  </si>
  <si>
    <r>
      <rPr>
        <sz val="7"/>
        <color indexed="8"/>
        <rFont val="Times New Roman"/>
        <family val="1"/>
        <charset val="238"/>
      </rPr>
      <t xml:space="preserve"> </t>
    </r>
    <r>
      <rPr>
        <sz val="10"/>
        <color indexed="8"/>
        <rFont val="Arial"/>
        <family val="2"/>
        <charset val="238"/>
      </rPr>
      <t>upoštevanje emisijskih norm v skladu s predpisi, ki urejajo področje emisij pri začasnih gradbenih objektih, gradbeni mehanizaciji in transportnih sredstvih.</t>
    </r>
  </si>
  <si>
    <r>
      <t>Zakoličba oz. trasna in višinska obeležba obstoječih komunalnih in drugih vodov in zaščita teh vodov na celotni trasi. Izvedba križanj z obstoječimi komunalnimi vodi in zaščita vodov skladno z detajli in pod nadzorom upravljalca vodov vključno z obnovo opozorilnih trakov. Katastrski posnetek križanj in vnos v kataster komunalnih vodov (GIS).</t>
    </r>
    <r>
      <rPr>
        <sz val="10"/>
        <color rgb="FFFF0000"/>
        <rFont val="Arial"/>
        <family val="2"/>
        <charset val="238"/>
      </rPr>
      <t xml:space="preserve"> Vrednost postavke je že fiksno določena v višini 5.000 € in jo ponudnik ne more/ne sme spreminjati. Obračun se bo izvedel po dokazljivih dejanskih stroških na podlagi računov upravljalcev vodov.</t>
    </r>
  </si>
  <si>
    <r>
      <t xml:space="preserve">Izvedba križanj z vsemi neevidentiranimi vodi in zaščita le-teh skladno s soglasji ter pod nadzorom upravljavca vodov, vključno z obnovo opozorilnih trakov. Katastrski posnetek v skladu z zbirnim katastrom podzemnih komunalnih vodov in vnos v GIS upravljavca. Obvezno priložiti fotografije vodov. </t>
    </r>
    <r>
      <rPr>
        <sz val="10"/>
        <color rgb="FFFF0000"/>
        <rFont val="Arial"/>
        <family val="2"/>
        <charset val="238"/>
      </rPr>
      <t>Vrednost postavke je že fiksno določena v višini 1.000 € in jo ponudnik ne more/ne sme spreminjati. Obračun se bo izvedel po dokazljivih dejanskih stroških na podlagi računov upravljalcev vodov.</t>
    </r>
  </si>
  <si>
    <t>Izdelava podprtega opaža za betonski venec s podporo, visoko do 2 m.</t>
  </si>
  <si>
    <t>Izdelava dvostranskega vezanega opaža za betonski venec (višina venca 0.25 m).</t>
  </si>
  <si>
    <t>Dobava in vgraditev cementnega betona C30/37, XD1, XF3, PV-II, D32, S3 v prerez od 0,16 do 0,30 m3/m2-m1. Betonski venec.</t>
  </si>
  <si>
    <t>Dobava in postavitev rebrastih armaturnih palic iz visokovrednega naravno trdega jekla B St 500 S s premerom 10 mm, za srednje zahtevno ojačitev.</t>
  </si>
  <si>
    <t>2</t>
  </si>
  <si>
    <t>3</t>
  </si>
  <si>
    <t>4</t>
  </si>
  <si>
    <t>5</t>
  </si>
  <si>
    <t>6</t>
  </si>
  <si>
    <t>7</t>
  </si>
  <si>
    <t xml:space="preserve">Nabava, dobava, transport, montaža in vgradnja cevi PE 100 cevi za vodo d 50, d 40 in d            32, PN 16.
</t>
  </si>
  <si>
    <t>Cev PE 100 d 40 PN 16</t>
  </si>
  <si>
    <t>Cev PE 100  d 32 PN 16</t>
  </si>
  <si>
    <t>Cev PE 100  d 50 PN 16</t>
  </si>
  <si>
    <t>Cev PE 100  d 32 PN 16 za izvedbo priključkov</t>
  </si>
  <si>
    <t>i joint T kos d50</t>
  </si>
  <si>
    <r>
      <t xml:space="preserve">Cestni ventil </t>
    </r>
    <r>
      <rPr>
        <sz val="10"/>
        <color rgb="FFFF0000"/>
        <rFont val="Arial CE"/>
        <charset val="238"/>
      </rPr>
      <t>6/4</t>
    </r>
    <r>
      <rPr>
        <sz val="10"/>
        <color rgb="FFFF0000"/>
        <rFont val="Arial CE"/>
        <family val="2"/>
        <charset val="238"/>
      </rPr>
      <t xml:space="preserve"> z vgradilno garnituro (h do 1,2 m), cestno kapo in podložno ploščo</t>
    </r>
  </si>
  <si>
    <t xml:space="preserve">I joint spojka zunanji navoj d 50 - 6/4" </t>
  </si>
  <si>
    <t>I joint končna kapa d 50</t>
  </si>
  <si>
    <t>i joint T  kos d50/d32</t>
  </si>
  <si>
    <t>Cestni ventil 1" , z vgradilno garnituro (h do 1,2 m), cestno kapo in podložno ploščo</t>
  </si>
  <si>
    <t xml:space="preserve">i joint spojka zunanji navoj d32 -1" </t>
  </si>
  <si>
    <t>i joint T kos d 40/ d 32</t>
  </si>
  <si>
    <t>Cestni ventil 1", z vgradilno garnituro (h do 1,2 m), cestno kapo in podložno ploščo</t>
  </si>
  <si>
    <t xml:space="preserve">i joint spojka zunanji navoj d 32 - 1 " </t>
  </si>
  <si>
    <t>i joint T kos d 32</t>
  </si>
  <si>
    <t xml:space="preserve">i joint T kos notranji navoj d 40 - 5/4" </t>
  </si>
  <si>
    <t>pocinkana redukcija 5/4" - 1</t>
  </si>
  <si>
    <t xml:space="preserve">Krogelni  ventil 1" </t>
  </si>
  <si>
    <t>Zračnik navojni z eno kroglo 1ˇ</t>
  </si>
  <si>
    <t xml:space="preserve">Pocinkana tuljava 1" </t>
  </si>
  <si>
    <t>Dobava in vgradnja betonskega jaška 600/600 mm za zračni ventil zpovoznim ltž pokrovom D400, vključno z vsemi potrebnimi deli in materialom za vgradnjo</t>
  </si>
  <si>
    <t>i joint T kos d32</t>
  </si>
  <si>
    <t>Cestni ventil  1", z vgradilno garnituro (h do 1,2 m), cestno kapo in podložno ploščo</t>
  </si>
  <si>
    <t xml:space="preserve">i joint spojka zunanji navoj d 32 - 1" </t>
  </si>
  <si>
    <t>Cev PE 100  d32  PN 16</t>
  </si>
  <si>
    <t>Cestni ventil 6/4" , z vgradilno garnituro (h do 1,2 m), cestno kapo in podložno ploščo</t>
  </si>
  <si>
    <t>Cev PE 100 d 50 PN 16</t>
  </si>
  <si>
    <t xml:space="preserve">i joint spojka zunanji navoj d 50 - 6/4" </t>
  </si>
  <si>
    <t>i joint reducirna spojka d50 / d 40</t>
  </si>
  <si>
    <t xml:space="preserve">i joint spojka zunanji navoj d  50 - 6/4"  </t>
  </si>
  <si>
    <t>Cestni ventil 5/4", z vgradilno garnituro (h do 1,2 m), cestno kapo in podložno ploščo</t>
  </si>
  <si>
    <t>I joint reducirna spojka d40/d32</t>
  </si>
  <si>
    <t xml:space="preserve">i joint spojka zunanji navoj d 40 - 5/4" </t>
  </si>
  <si>
    <t>Izvedba prevezave obstoječega hišnega priključka na nov cevovod; v ceni zajeta vsa potrebna montažna dela, delo monterja, pomožni materiali, nadzor upravljavca vodovoda . HP se določi na terenu</t>
  </si>
  <si>
    <t>Kompletna dela pri navezavi na obstoječi vodovod, vključno s pomožnimi deli za rezanje cevi. Upoštevana je prekinitev  dobave vode, zapora in praznitev cevovoda.</t>
  </si>
  <si>
    <t>a</t>
  </si>
  <si>
    <t>b</t>
  </si>
  <si>
    <t>c</t>
  </si>
  <si>
    <t>d</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</si>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</sst>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
    <numFmt numFmtId="165" formatCode="#,##0.00\ [$EUR]"/>
    <numFmt numFmtId="166" formatCode="#,##0.00\ _S_I_T"/>
    <numFmt numFmtId="167" formatCode="0.0000"/>
    <numFmt numFmtId="168" formatCode="#,##0.00_ ;\-#,##0.00\ "/>
    <numFmt numFmtId="169" formatCode="0.#"/>
    <numFmt numFmtId="170" formatCode="0."/>
    <numFmt numFmtId="171" formatCode="0.0"/>
    <numFmt numFmtId="172" formatCode="#,##0.000"/>
  </numFmts>
  <fonts count="67" x14ac:knownFonts="1">
    <font>
      <sz val="10"/>
      <name val="Arial CE"/>
      <charset val="238"/>
    </font>
    <font>
      <sz val="11"/>
      <color theme="1"/>
      <name val="Calibri"/>
      <family val="2"/>
      <charset val="238"/>
      <scheme val="minor"/>
    </font>
    <font>
      <sz val="11"/>
      <color theme="1"/>
      <name val="Calibri"/>
      <family val="2"/>
      <charset val="238"/>
      <scheme val="minor"/>
    </font>
    <font>
      <b/>
      <sz val="10"/>
      <name val="Arial CE"/>
      <charset val="238"/>
    </font>
    <font>
      <b/>
      <sz val="12"/>
      <name val="Arial CE"/>
      <family val="2"/>
      <charset val="238"/>
    </font>
    <font>
      <b/>
      <sz val="10"/>
      <name val="Arial CE"/>
      <family val="2"/>
      <charset val="238"/>
    </font>
    <font>
      <sz val="12"/>
      <name val="Arial CE"/>
      <family val="2"/>
      <charset val="238"/>
    </font>
    <font>
      <sz val="10"/>
      <color rgb="FFFF0000"/>
      <name val="Arial CE"/>
      <family val="2"/>
      <charset val="238"/>
    </font>
    <font>
      <sz val="10"/>
      <name val="Arial CE"/>
      <charset val="238"/>
    </font>
    <font>
      <b/>
      <sz val="20"/>
      <name val="Arial CE"/>
      <family val="2"/>
      <charset val="238"/>
    </font>
    <font>
      <b/>
      <sz val="14"/>
      <name val="Arial CE"/>
      <family val="2"/>
      <charset val="238"/>
    </font>
    <font>
      <b/>
      <sz val="12"/>
      <name val="Arial CE"/>
      <charset val="238"/>
    </font>
    <font>
      <sz val="10"/>
      <name val="Arial"/>
      <family val="2"/>
      <charset val="238"/>
    </font>
    <font>
      <b/>
      <sz val="11"/>
      <name val="Arial"/>
      <family val="2"/>
      <charset val="238"/>
    </font>
    <font>
      <sz val="11"/>
      <name val="Arial"/>
      <family val="2"/>
      <charset val="238"/>
    </font>
    <font>
      <i/>
      <sz val="11"/>
      <name val="Arial"/>
      <family val="2"/>
      <charset val="238"/>
    </font>
    <font>
      <b/>
      <i/>
      <sz val="11"/>
      <name val="Arial"/>
      <family val="2"/>
      <charset val="238"/>
    </font>
    <font>
      <b/>
      <sz val="12"/>
      <name val="Arial"/>
      <family val="2"/>
      <charset val="238"/>
    </font>
    <font>
      <sz val="12"/>
      <name val="Arial"/>
      <family val="2"/>
      <charset val="238"/>
    </font>
    <font>
      <sz val="10"/>
      <name val="Arial Narrow"/>
      <family val="2"/>
      <charset val="238"/>
    </font>
    <font>
      <b/>
      <sz val="10"/>
      <name val="Arial"/>
      <family val="2"/>
      <charset val="238"/>
    </font>
    <font>
      <sz val="10"/>
      <color indexed="8"/>
      <name val="Arial"/>
      <family val="2"/>
      <charset val="238"/>
    </font>
    <font>
      <b/>
      <sz val="14"/>
      <name val="Arial"/>
      <family val="2"/>
      <charset val="238"/>
    </font>
    <font>
      <b/>
      <sz val="11"/>
      <color theme="1"/>
      <name val="Calibri"/>
      <family val="2"/>
      <charset val="238"/>
      <scheme val="minor"/>
    </font>
    <font>
      <sz val="11"/>
      <color theme="0"/>
      <name val="Calibri"/>
      <family val="2"/>
      <charset val="238"/>
      <scheme val="minor"/>
    </font>
    <font>
      <sz val="10"/>
      <color indexed="23"/>
      <name val="Arial CE"/>
      <charset val="238"/>
    </font>
    <font>
      <b/>
      <sz val="10"/>
      <color indexed="23"/>
      <name val="Arial CE"/>
      <charset val="238"/>
    </font>
    <font>
      <sz val="10"/>
      <color rgb="FFFF0000"/>
      <name val="Arial CE"/>
      <charset val="238"/>
    </font>
    <font>
      <sz val="10"/>
      <name val="Arial"/>
      <family val="2"/>
    </font>
    <font>
      <b/>
      <sz val="10"/>
      <name val="Calibri"/>
      <family val="2"/>
      <scheme val="minor"/>
    </font>
    <font>
      <sz val="10"/>
      <color rgb="FFFF0000"/>
      <name val="Arial"/>
      <family val="2"/>
      <charset val="238"/>
    </font>
    <font>
      <b/>
      <sz val="12"/>
      <color rgb="FFFF0000"/>
      <name val="Arial"/>
      <family val="2"/>
      <charset val="238"/>
    </font>
    <font>
      <sz val="14"/>
      <name val="Arial"/>
      <family val="2"/>
      <charset val="238"/>
    </font>
    <font>
      <sz val="11"/>
      <name val="Times New Roman CE"/>
      <charset val="238"/>
    </font>
    <font>
      <b/>
      <sz val="9"/>
      <name val="Arial"/>
      <family val="2"/>
      <charset val="238"/>
    </font>
    <font>
      <sz val="10"/>
      <color rgb="FFFF0000"/>
      <name val="Arial"/>
      <family val="2"/>
    </font>
    <font>
      <b/>
      <sz val="11"/>
      <color rgb="FFFF0000"/>
      <name val="Arial"/>
      <family val="2"/>
      <charset val="238"/>
    </font>
    <font>
      <sz val="11"/>
      <color rgb="FFFF0000"/>
      <name val="Arial"/>
      <family val="2"/>
      <charset val="238"/>
    </font>
    <font>
      <b/>
      <sz val="10"/>
      <color rgb="FFFF0000"/>
      <name val="Arial"/>
      <family val="2"/>
      <charset val="238"/>
    </font>
    <font>
      <sz val="12"/>
      <color rgb="FFFF0000"/>
      <name val="Arial CE"/>
      <family val="2"/>
      <charset val="238"/>
    </font>
    <font>
      <sz val="9"/>
      <name val="Arial CE"/>
      <charset val="238"/>
    </font>
    <font>
      <b/>
      <sz val="9"/>
      <name val="Arial CE"/>
      <charset val="238"/>
    </font>
    <font>
      <sz val="10"/>
      <color theme="1"/>
      <name val="Arial"/>
      <family val="2"/>
      <charset val="238"/>
    </font>
    <font>
      <sz val="10"/>
      <name val="Arial CE"/>
      <family val="2"/>
      <charset val="238"/>
    </font>
    <font>
      <sz val="10"/>
      <color theme="4" tint="-0.249977111117893"/>
      <name val="Arial"/>
      <family val="2"/>
      <charset val="238"/>
    </font>
    <font>
      <b/>
      <sz val="10"/>
      <color theme="1"/>
      <name val="Arial"/>
      <family val="2"/>
      <charset val="238"/>
    </font>
    <font>
      <sz val="9"/>
      <name val="Arial"/>
      <family val="2"/>
      <charset val="238"/>
    </font>
    <font>
      <sz val="9"/>
      <color theme="1"/>
      <name val="Arial"/>
      <family val="2"/>
      <charset val="238"/>
    </font>
    <font>
      <sz val="10"/>
      <name val="Arial CE"/>
    </font>
    <font>
      <sz val="11"/>
      <name val="Arial CE"/>
      <charset val="238"/>
    </font>
    <font>
      <sz val="11"/>
      <name val="Garamond"/>
      <family val="1"/>
      <charset val="238"/>
    </font>
    <font>
      <b/>
      <sz val="10"/>
      <color theme="0"/>
      <name val="Arial"/>
      <family val="2"/>
      <charset val="238"/>
    </font>
    <font>
      <sz val="10"/>
      <color theme="0"/>
      <name val="Arial"/>
      <family val="2"/>
      <charset val="238"/>
    </font>
    <font>
      <sz val="11"/>
      <name val="Calibri"/>
      <family val="2"/>
      <charset val="238"/>
      <scheme val="minor"/>
    </font>
    <font>
      <b/>
      <sz val="11"/>
      <name val="Calibri"/>
      <family val="2"/>
      <charset val="238"/>
      <scheme val="minor"/>
    </font>
    <font>
      <vertAlign val="superscript"/>
      <sz val="10"/>
      <name val="Arial"/>
      <family val="2"/>
      <charset val="238"/>
    </font>
    <font>
      <b/>
      <sz val="10"/>
      <color rgb="FF000000"/>
      <name val="Arial"/>
      <family val="2"/>
      <charset val="238"/>
    </font>
    <font>
      <sz val="7"/>
      <color indexed="8"/>
      <name val="Times New Roman"/>
      <family val="1"/>
      <charset val="238"/>
    </font>
    <font>
      <sz val="11"/>
      <name val="Arial"/>
      <family val="2"/>
    </font>
    <font>
      <sz val="9"/>
      <color rgb="FFFF0000"/>
      <name val="Arial"/>
      <family val="2"/>
      <charset val="238"/>
    </font>
    <font>
      <sz val="11"/>
      <color rgb="FFFF0000"/>
      <name val="Calibri"/>
      <family val="2"/>
      <charset val="238"/>
      <scheme val="minor"/>
    </font>
    <font>
      <sz val="8"/>
      <name val="Arial CE"/>
      <charset val="238"/>
    </font>
    <font>
      <sz val="9"/>
      <color rgb="FFFF0000"/>
      <name val="Arial CE"/>
      <charset val="238"/>
    </font>
    <font>
      <b/>
      <sz val="9"/>
      <color rgb="FFFF0000"/>
      <name val="Arial CE"/>
      <charset val="238"/>
    </font>
    <font>
      <b/>
      <i/>
      <sz val="11"/>
      <color rgb="FFFF0000"/>
      <name val="Arial"/>
      <family val="2"/>
      <charset val="238"/>
    </font>
    <font>
      <b/>
      <sz val="10"/>
      <color rgb="FFFF0000"/>
      <name val="Arial CE"/>
      <charset val="238"/>
    </font>
    <font>
      <sz val="9"/>
      <color rgb="FFFF0000"/>
      <name val="Arial CE"/>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1">
    <xf numFmtId="0" fontId="0" fillId="0" borderId="0"/>
    <xf numFmtId="0" fontId="8" fillId="0" borderId="0"/>
    <xf numFmtId="0" fontId="12" fillId="0" borderId="0"/>
    <xf numFmtId="0" fontId="12" fillId="0" borderId="0"/>
    <xf numFmtId="0" fontId="8" fillId="0" borderId="0"/>
    <xf numFmtId="0" fontId="12" fillId="0" borderId="0"/>
    <xf numFmtId="166" fontId="33" fillId="0" borderId="0"/>
    <xf numFmtId="0" fontId="8" fillId="0" borderId="0"/>
    <xf numFmtId="0" fontId="8" fillId="0" borderId="0"/>
    <xf numFmtId="0" fontId="8" fillId="0" borderId="0"/>
    <xf numFmtId="0" fontId="43" fillId="0" borderId="0">
      <alignment vertical="top" wrapText="1"/>
    </xf>
    <xf numFmtId="0" fontId="8" fillId="0" borderId="0"/>
    <xf numFmtId="0" fontId="8" fillId="0" borderId="0"/>
    <xf numFmtId="0" fontId="43" fillId="0" borderId="0"/>
    <xf numFmtId="0" fontId="48" fillId="0" borderId="0">
      <alignment vertical="top" wrapText="1"/>
    </xf>
    <xf numFmtId="0" fontId="49" fillId="0" borderId="0"/>
    <xf numFmtId="0" fontId="2" fillId="0" borderId="0"/>
    <xf numFmtId="0" fontId="43" fillId="0" borderId="0"/>
    <xf numFmtId="0" fontId="50" fillId="0" borderId="0"/>
    <xf numFmtId="0" fontId="1" fillId="0" borderId="0"/>
    <xf numFmtId="0" fontId="43" fillId="0" borderId="0"/>
  </cellStyleXfs>
  <cellXfs count="661">
    <xf numFmtId="0" fontId="0" fillId="0" borderId="0" xfId="0"/>
    <xf numFmtId="0" fontId="0" fillId="0" borderId="0" xfId="0" applyAlignment="1">
      <alignment horizontal="center"/>
    </xf>
    <xf numFmtId="0" fontId="8" fillId="0" borderId="0" xfId="1"/>
    <xf numFmtId="0" fontId="9" fillId="0" borderId="0" xfId="1" applyFont="1" applyAlignment="1">
      <alignment horizontal="center"/>
    </xf>
    <xf numFmtId="0" fontId="8" fillId="0" borderId="0" xfId="1" applyAlignment="1">
      <alignment horizontal="center"/>
    </xf>
    <xf numFmtId="0" fontId="10" fillId="0" borderId="0" xfId="1" applyFont="1"/>
    <xf numFmtId="0" fontId="10" fillId="0" borderId="0" xfId="1" applyFont="1" applyAlignment="1">
      <alignment horizontal="center"/>
    </xf>
    <xf numFmtId="49" fontId="13" fillId="0" borderId="12" xfId="2" applyNumberFormat="1" applyFont="1" applyBorder="1" applyAlignment="1">
      <alignment horizontal="left" vertical="center" indent="1"/>
    </xf>
    <xf numFmtId="49" fontId="13" fillId="0" borderId="13" xfId="2" applyNumberFormat="1" applyFont="1" applyBorder="1" applyAlignment="1">
      <alignment horizontal="left"/>
    </xf>
    <xf numFmtId="0" fontId="13" fillId="0" borderId="13" xfId="2" applyFont="1" applyBorder="1" applyAlignment="1">
      <alignment horizontal="justify" vertical="center" wrapText="1"/>
    </xf>
    <xf numFmtId="0" fontId="13" fillId="0" borderId="14" xfId="2" applyFont="1" applyBorder="1" applyAlignment="1">
      <alignment horizontal="justify" vertical="center" wrapText="1"/>
    </xf>
    <xf numFmtId="0" fontId="12" fillId="0" borderId="0" xfId="2"/>
    <xf numFmtId="49" fontId="14" fillId="0" borderId="11" xfId="2" applyNumberFormat="1" applyFont="1" applyBorder="1" applyAlignment="1">
      <alignment horizontal="center" vertical="center"/>
    </xf>
    <xf numFmtId="49" fontId="15" fillId="0" borderId="4" xfId="2" applyNumberFormat="1" applyFont="1" applyBorder="1" applyAlignment="1">
      <alignment horizontal="left"/>
    </xf>
    <xf numFmtId="0" fontId="15" fillId="0" borderId="4" xfId="2" applyFont="1" applyBorder="1" applyAlignment="1">
      <alignment horizontal="justify" vertical="center" wrapText="1"/>
    </xf>
    <xf numFmtId="164" fontId="14" fillId="0" borderId="5" xfId="2" applyNumberFormat="1" applyFont="1" applyBorder="1" applyAlignment="1">
      <alignment horizontal="right" vertical="center" wrapText="1" indent="2"/>
    </xf>
    <xf numFmtId="49" fontId="14" fillId="0" borderId="15" xfId="2" applyNumberFormat="1" applyFont="1" applyBorder="1" applyAlignment="1">
      <alignment horizontal="center" vertical="center"/>
    </xf>
    <xf numFmtId="49" fontId="15" fillId="0" borderId="0" xfId="2" applyNumberFormat="1" applyFont="1" applyAlignment="1">
      <alignment horizontal="left"/>
    </xf>
    <xf numFmtId="0" fontId="15" fillId="0" borderId="0" xfId="2" applyFont="1" applyAlignment="1">
      <alignment horizontal="justify" vertical="center" wrapText="1"/>
    </xf>
    <xf numFmtId="164" fontId="14" fillId="0" borderId="2" xfId="2" applyNumberFormat="1" applyFont="1" applyBorder="1" applyAlignment="1">
      <alignment horizontal="right" vertical="center" wrapText="1" indent="2"/>
    </xf>
    <xf numFmtId="49" fontId="14" fillId="0" borderId="6" xfId="2" applyNumberFormat="1" applyFont="1" applyBorder="1" applyAlignment="1">
      <alignment horizontal="center" vertical="center"/>
    </xf>
    <xf numFmtId="49" fontId="15" fillId="0" borderId="7" xfId="2" applyNumberFormat="1" applyFont="1" applyBorder="1" applyAlignment="1">
      <alignment horizontal="left"/>
    </xf>
    <xf numFmtId="0" fontId="15" fillId="0" borderId="7" xfId="2" applyFont="1" applyBorder="1" applyAlignment="1">
      <alignment horizontal="justify" vertical="center" wrapText="1"/>
    </xf>
    <xf numFmtId="164" fontId="14" fillId="0" borderId="8" xfId="2" applyNumberFormat="1" applyFont="1" applyBorder="1" applyAlignment="1">
      <alignment horizontal="right" vertical="center" wrapText="1" indent="2"/>
    </xf>
    <xf numFmtId="0" fontId="18" fillId="0" borderId="0" xfId="2" applyFont="1"/>
    <xf numFmtId="49" fontId="14" fillId="0" borderId="6" xfId="2" applyNumberFormat="1" applyFont="1" applyBorder="1" applyAlignment="1">
      <alignment horizontal="left" vertical="center" indent="1"/>
    </xf>
    <xf numFmtId="0" fontId="12" fillId="0" borderId="7" xfId="2" applyBorder="1"/>
    <xf numFmtId="164" fontId="18" fillId="0" borderId="8" xfId="2" applyNumberFormat="1" applyFont="1" applyBorder="1" applyAlignment="1">
      <alignment horizontal="right" vertical="center" wrapText="1" indent="2"/>
    </xf>
    <xf numFmtId="49" fontId="13" fillId="0" borderId="16" xfId="2" applyNumberFormat="1" applyFont="1" applyBorder="1" applyAlignment="1">
      <alignment horizontal="left" vertical="center" indent="1"/>
    </xf>
    <xf numFmtId="0" fontId="12" fillId="0" borderId="17" xfId="2" applyBorder="1"/>
    <xf numFmtId="164" fontId="17" fillId="0" borderId="18" xfId="2" applyNumberFormat="1" applyFont="1" applyBorder="1" applyAlignment="1">
      <alignment horizontal="right" vertical="center" wrapText="1" indent="2"/>
    </xf>
    <xf numFmtId="164" fontId="12" fillId="0" borderId="0" xfId="2" applyNumberFormat="1"/>
    <xf numFmtId="0" fontId="20" fillId="0" borderId="1" xfId="0" applyFont="1" applyBorder="1" applyAlignment="1">
      <alignment horizontal="center" vertical="center" wrapText="1"/>
    </xf>
    <xf numFmtId="4" fontId="20" fillId="0" borderId="1" xfId="0" applyNumberFormat="1" applyFont="1" applyBorder="1" applyAlignment="1">
      <alignment horizontal="center" vertical="center" wrapText="1"/>
    </xf>
    <xf numFmtId="4" fontId="20" fillId="0" borderId="0" xfId="0" applyNumberFormat="1" applyFont="1" applyAlignment="1">
      <alignment wrapText="1"/>
    </xf>
    <xf numFmtId="0" fontId="0" fillId="0" borderId="1" xfId="0" applyBorder="1"/>
    <xf numFmtId="0" fontId="0" fillId="0" borderId="1" xfId="0" applyBorder="1" applyAlignment="1">
      <alignment wrapText="1"/>
    </xf>
    <xf numFmtId="4" fontId="0" fillId="0" borderId="1" xfId="0" applyNumberFormat="1" applyBorder="1"/>
    <xf numFmtId="4" fontId="0" fillId="0" borderId="0" xfId="0" applyNumberFormat="1"/>
    <xf numFmtId="0" fontId="0" fillId="0" borderId="1" xfId="0" applyBorder="1" applyAlignment="1">
      <alignment horizontal="center" vertical="top"/>
    </xf>
    <xf numFmtId="0" fontId="12" fillId="0" borderId="1" xfId="0" applyFont="1" applyBorder="1" applyAlignment="1">
      <alignment horizontal="justify" wrapText="1"/>
    </xf>
    <xf numFmtId="0" fontId="12" fillId="0" borderId="1" xfId="0" applyFont="1" applyBorder="1" applyAlignment="1">
      <alignment horizontal="right" wrapText="1"/>
    </xf>
    <xf numFmtId="0" fontId="12" fillId="0" borderId="1" xfId="0" applyFont="1" applyBorder="1" applyAlignment="1">
      <alignment wrapText="1"/>
    </xf>
    <xf numFmtId="0" fontId="12" fillId="0" borderId="1" xfId="0" applyFont="1" applyBorder="1" applyAlignment="1">
      <alignment horizontal="left" wrapText="1"/>
    </xf>
    <xf numFmtId="0" fontId="21" fillId="0" borderId="1" xfId="0" applyFont="1" applyBorder="1" applyAlignment="1">
      <alignment wrapText="1"/>
    </xf>
    <xf numFmtId="0" fontId="20" fillId="0" borderId="1" xfId="0" applyFont="1" applyBorder="1" applyAlignment="1">
      <alignment wrapText="1"/>
    </xf>
    <xf numFmtId="4" fontId="20" fillId="0" borderId="1" xfId="0" applyNumberFormat="1" applyFont="1" applyBorder="1"/>
    <xf numFmtId="0" fontId="0" fillId="0" borderId="19" xfId="0" applyBorder="1"/>
    <xf numFmtId="0" fontId="20" fillId="0" borderId="19" xfId="0" applyFont="1" applyBorder="1" applyAlignment="1">
      <alignment wrapText="1"/>
    </xf>
    <xf numFmtId="4" fontId="20" fillId="0" borderId="19" xfId="0" applyNumberFormat="1" applyFont="1" applyBorder="1"/>
    <xf numFmtId="0" fontId="12" fillId="0" borderId="0" xfId="0" applyFont="1" applyAlignment="1">
      <alignment wrapText="1"/>
    </xf>
    <xf numFmtId="0" fontId="0" fillId="0" borderId="0" xfId="0" applyAlignment="1">
      <alignment wrapText="1"/>
    </xf>
    <xf numFmtId="49" fontId="17" fillId="0" borderId="11" xfId="2" applyNumberFormat="1" applyFont="1" applyBorder="1" applyAlignment="1">
      <alignment horizontal="left" indent="1"/>
    </xf>
    <xf numFmtId="49" fontId="17" fillId="0" borderId="4" xfId="2" applyNumberFormat="1" applyFont="1" applyBorder="1" applyAlignment="1">
      <alignment horizontal="left"/>
    </xf>
    <xf numFmtId="0" fontId="18" fillId="0" borderId="4" xfId="2" applyFont="1" applyBorder="1"/>
    <xf numFmtId="164" fontId="17" fillId="0" borderId="5" xfId="2" applyNumberFormat="1" applyFont="1" applyBorder="1" applyAlignment="1">
      <alignment horizontal="right" vertical="center" wrapText="1" indent="2"/>
    </xf>
    <xf numFmtId="49" fontId="15" fillId="0" borderId="9" xfId="2" applyNumberFormat="1" applyFont="1" applyBorder="1" applyAlignment="1">
      <alignment horizontal="left"/>
    </xf>
    <xf numFmtId="0" fontId="15" fillId="0" borderId="9" xfId="2" applyFont="1" applyBorder="1" applyAlignment="1">
      <alignment horizontal="justify" vertical="center" wrapText="1"/>
    </xf>
    <xf numFmtId="164" fontId="14" fillId="0" borderId="10" xfId="2" applyNumberFormat="1" applyFont="1" applyBorder="1" applyAlignment="1">
      <alignment horizontal="right" vertical="center" wrapText="1" indent="2"/>
    </xf>
    <xf numFmtId="0" fontId="0" fillId="0" borderId="0" xfId="0" applyAlignment="1">
      <alignment horizontal="left" vertical="top" wrapText="1"/>
    </xf>
    <xf numFmtId="0" fontId="20" fillId="0" borderId="0" xfId="0" applyFont="1"/>
    <xf numFmtId="0" fontId="20" fillId="0" borderId="0" xfId="0" applyFont="1" applyAlignment="1">
      <alignment wrapText="1"/>
    </xf>
    <xf numFmtId="0" fontId="25" fillId="0" borderId="0" xfId="0" applyFont="1"/>
    <xf numFmtId="0" fontId="0" fillId="0" borderId="0" xfId="0" applyAlignment="1">
      <alignment horizontal="left" vertical="top"/>
    </xf>
    <xf numFmtId="0" fontId="0" fillId="0" borderId="0" xfId="0" applyAlignment="1">
      <alignment vertical="top" wrapText="1"/>
    </xf>
    <xf numFmtId="0" fontId="0" fillId="0" borderId="0" xfId="0" applyAlignment="1">
      <alignment horizontal="right" vertical="top"/>
    </xf>
    <xf numFmtId="4" fontId="0" fillId="0" borderId="0" xfId="0" applyNumberFormat="1" applyAlignment="1">
      <alignment vertical="top"/>
    </xf>
    <xf numFmtId="0" fontId="3" fillId="0" borderId="0" xfId="0" applyFont="1" applyAlignment="1">
      <alignment vertical="top" wrapText="1"/>
    </xf>
    <xf numFmtId="0" fontId="5" fillId="0" borderId="0" xfId="0" applyFont="1" applyAlignment="1">
      <alignment vertical="top" wrapText="1"/>
    </xf>
    <xf numFmtId="0" fontId="0" fillId="0" borderId="4" xfId="0" applyBorder="1" applyAlignment="1">
      <alignment horizontal="left" vertical="top"/>
    </xf>
    <xf numFmtId="0" fontId="0" fillId="0" borderId="4" xfId="0" applyBorder="1" applyAlignment="1">
      <alignment vertical="top" wrapText="1"/>
    </xf>
    <xf numFmtId="0" fontId="0" fillId="0" borderId="4" xfId="0" applyBorder="1" applyAlignment="1">
      <alignment horizontal="right" vertical="top"/>
    </xf>
    <xf numFmtId="4" fontId="0" fillId="0" borderId="4" xfId="0" applyNumberFormat="1" applyBorder="1" applyAlignment="1">
      <alignment vertical="top"/>
    </xf>
    <xf numFmtId="4" fontId="8" fillId="0" borderId="4" xfId="0" applyNumberFormat="1" applyFont="1" applyBorder="1" applyAlignment="1">
      <alignment vertical="top"/>
    </xf>
    <xf numFmtId="0" fontId="26"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vertical="top"/>
    </xf>
    <xf numFmtId="0" fontId="3" fillId="0" borderId="0" xfId="0" applyFont="1" applyAlignment="1">
      <alignment horizontal="right" vertical="top"/>
    </xf>
    <xf numFmtId="4" fontId="8" fillId="0" borderId="0" xfId="0" applyNumberFormat="1" applyFont="1" applyAlignment="1">
      <alignment horizontal="right" vertical="top"/>
    </xf>
    <xf numFmtId="4" fontId="8" fillId="0" borderId="0" xfId="0" applyNumberFormat="1" applyFont="1" applyAlignment="1">
      <alignment vertical="top"/>
    </xf>
    <xf numFmtId="4" fontId="3" fillId="0" borderId="21" xfId="0" applyNumberFormat="1" applyFont="1" applyBorder="1" applyAlignment="1">
      <alignment horizontal="right" vertical="top"/>
    </xf>
    <xf numFmtId="4" fontId="3" fillId="0" borderId="0" xfId="0" applyNumberFormat="1" applyFont="1" applyAlignment="1">
      <alignment horizontal="right" vertical="top"/>
    </xf>
    <xf numFmtId="4" fontId="3" fillId="0" borderId="0" xfId="0" applyNumberFormat="1" applyFont="1" applyAlignment="1">
      <alignment vertical="top"/>
    </xf>
    <xf numFmtId="0" fontId="12" fillId="0" borderId="0" xfId="0" applyFont="1" applyAlignment="1">
      <alignment horizontal="justify" vertical="top" wrapText="1"/>
    </xf>
    <xf numFmtId="0" fontId="19" fillId="0" borderId="0" xfId="0" applyFont="1" applyAlignment="1">
      <alignment horizontal="justify" vertical="top" wrapText="1"/>
    </xf>
    <xf numFmtId="0" fontId="25" fillId="0" borderId="0" xfId="0" applyFont="1" applyAlignment="1">
      <alignment horizontal="center" vertical="top"/>
    </xf>
    <xf numFmtId="0" fontId="0" fillId="0" borderId="0" xfId="0" applyAlignment="1">
      <alignment horizontal="center" vertical="top"/>
    </xf>
    <xf numFmtId="0" fontId="0" fillId="0" borderId="0" xfId="0" applyAlignment="1">
      <alignment horizontal="right" vertical="top" wrapText="1"/>
    </xf>
    <xf numFmtId="4" fontId="0" fillId="0" borderId="0" xfId="0" applyNumberFormat="1" applyAlignment="1">
      <alignment horizontal="right" vertical="top" wrapText="1"/>
    </xf>
    <xf numFmtId="4" fontId="0" fillId="0" borderId="0" xfId="0" applyNumberFormat="1" applyAlignment="1">
      <alignment horizontal="right" vertical="top"/>
    </xf>
    <xf numFmtId="0" fontId="25" fillId="0" borderId="0" xfId="0" applyFont="1" applyAlignment="1">
      <alignment horizontal="center"/>
    </xf>
    <xf numFmtId="0" fontId="0" fillId="0" borderId="3" xfId="0" applyBorder="1" applyAlignment="1">
      <alignment horizontal="left" vertical="top"/>
    </xf>
    <xf numFmtId="0" fontId="0" fillId="0" borderId="3" xfId="0" applyBorder="1" applyAlignment="1">
      <alignment vertical="top" wrapText="1"/>
    </xf>
    <xf numFmtId="0" fontId="0" fillId="0" borderId="3" xfId="0" applyBorder="1" applyAlignment="1">
      <alignment horizontal="right" vertical="top"/>
    </xf>
    <xf numFmtId="4" fontId="0" fillId="0" borderId="3" xfId="0" applyNumberFormat="1" applyBorder="1" applyAlignment="1">
      <alignment vertical="top"/>
    </xf>
    <xf numFmtId="0" fontId="5" fillId="0" borderId="0" xfId="0" applyFont="1"/>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horizontal="right" vertical="top"/>
    </xf>
    <xf numFmtId="4" fontId="5" fillId="0" borderId="0" xfId="0" applyNumberFormat="1" applyFont="1" applyAlignment="1">
      <alignment vertical="top"/>
    </xf>
    <xf numFmtId="0" fontId="8" fillId="0" borderId="0" xfId="0" applyFont="1"/>
    <xf numFmtId="0" fontId="8" fillId="0" borderId="0" xfId="0" applyFont="1" applyAlignment="1">
      <alignment horizontal="center"/>
    </xf>
    <xf numFmtId="0" fontId="12" fillId="0" borderId="0" xfId="0" applyFont="1" applyAlignment="1">
      <alignment horizontal="right" vertical="top"/>
    </xf>
    <xf numFmtId="0" fontId="8" fillId="0" borderId="0" xfId="0" applyFont="1" applyAlignment="1">
      <alignment horizontal="right" vertical="top"/>
    </xf>
    <xf numFmtId="0" fontId="12" fillId="0" borderId="0" xfId="0" applyFont="1" applyAlignment="1">
      <alignment vertical="top" wrapText="1"/>
    </xf>
    <xf numFmtId="0" fontId="8" fillId="0" borderId="0" xfId="0" applyFont="1" applyAlignment="1">
      <alignment horizontal="left" vertical="top"/>
    </xf>
    <xf numFmtId="0" fontId="12" fillId="0" borderId="0" xfId="0" applyFont="1" applyAlignment="1">
      <alignment horizontal="left" vertical="center" wrapText="1"/>
    </xf>
    <xf numFmtId="0" fontId="12" fillId="0" borderId="0" xfId="0" applyFont="1" applyAlignment="1">
      <alignment horizontal="right" vertical="center" wrapText="1"/>
    </xf>
    <xf numFmtId="0" fontId="25" fillId="0" borderId="0" xfId="0" applyFont="1" applyAlignment="1">
      <alignment vertical="top" wrapText="1"/>
    </xf>
    <xf numFmtId="4" fontId="0" fillId="0" borderId="0" xfId="0" applyNumberFormat="1" applyAlignment="1">
      <alignment vertical="top" wrapText="1"/>
    </xf>
    <xf numFmtId="0" fontId="12" fillId="0" borderId="0" xfId="0" applyFont="1" applyAlignment="1">
      <alignment horizontal="right" vertical="top" wrapText="1"/>
    </xf>
    <xf numFmtId="4" fontId="3" fillId="0" borderId="3" xfId="0" applyNumberFormat="1" applyFont="1" applyBorder="1" applyAlignment="1">
      <alignment vertical="top"/>
    </xf>
    <xf numFmtId="0" fontId="8" fillId="0" borderId="0" xfId="0" applyFont="1" applyAlignment="1">
      <alignment vertical="top" wrapText="1"/>
    </xf>
    <xf numFmtId="4" fontId="8" fillId="0" borderId="0" xfId="0" applyNumberFormat="1" applyFont="1" applyAlignment="1">
      <alignment horizontal="right" vertical="top" wrapText="1"/>
    </xf>
    <xf numFmtId="0" fontId="8" fillId="0" borderId="4" xfId="0" applyFont="1" applyBorder="1" applyAlignment="1">
      <alignment horizontal="left" vertical="top"/>
    </xf>
    <xf numFmtId="0" fontId="8" fillId="0" borderId="4" xfId="0" applyFont="1" applyBorder="1" applyAlignment="1">
      <alignment vertical="top" wrapText="1"/>
    </xf>
    <xf numFmtId="0" fontId="8" fillId="0" borderId="4" xfId="0" applyFont="1" applyBorder="1" applyAlignment="1">
      <alignment horizontal="right" vertical="top"/>
    </xf>
    <xf numFmtId="4" fontId="8" fillId="0" borderId="4" xfId="0" applyNumberFormat="1" applyFont="1" applyBorder="1" applyAlignment="1">
      <alignment horizontal="right" vertical="top"/>
    </xf>
    <xf numFmtId="4" fontId="5" fillId="0" borderId="0" xfId="0" applyNumberFormat="1" applyFont="1" applyAlignment="1">
      <alignment horizontal="right" vertical="top"/>
    </xf>
    <xf numFmtId="0" fontId="5" fillId="0" borderId="4" xfId="0" applyFont="1" applyBorder="1" applyAlignment="1">
      <alignment vertical="top" wrapText="1"/>
    </xf>
    <xf numFmtId="0" fontId="5" fillId="0" borderId="4" xfId="0" applyFont="1" applyBorder="1" applyAlignment="1">
      <alignment horizontal="right" vertical="top"/>
    </xf>
    <xf numFmtId="4" fontId="5" fillId="0" borderId="4" xfId="0" applyNumberFormat="1" applyFont="1" applyBorder="1" applyAlignment="1">
      <alignment vertical="top"/>
    </xf>
    <xf numFmtId="1" fontId="0" fillId="0" borderId="0" xfId="0" applyNumberFormat="1" applyAlignment="1">
      <alignment horizontal="left" vertical="top"/>
    </xf>
    <xf numFmtId="0" fontId="0" fillId="0" borderId="0" xfId="0" applyAlignment="1">
      <alignment vertical="top"/>
    </xf>
    <xf numFmtId="1" fontId="0" fillId="0" borderId="0" xfId="0" applyNumberFormat="1" applyAlignment="1">
      <alignment vertical="top" wrapText="1"/>
    </xf>
    <xf numFmtId="1" fontId="0" fillId="0" borderId="4" xfId="0" applyNumberFormat="1" applyBorder="1" applyAlignment="1">
      <alignment vertical="top" wrapText="1"/>
    </xf>
    <xf numFmtId="4" fontId="0" fillId="0" borderId="4" xfId="0" applyNumberFormat="1" applyBorder="1" applyAlignment="1">
      <alignment horizontal="right" vertical="top" wrapText="1"/>
    </xf>
    <xf numFmtId="0" fontId="8" fillId="0" borderId="0" xfId="0" applyFont="1" applyAlignment="1">
      <alignment horizontal="right" vertical="top" wrapText="1"/>
    </xf>
    <xf numFmtId="49" fontId="14" fillId="0" borderId="16" xfId="2" applyNumberFormat="1" applyFont="1" applyBorder="1" applyAlignment="1">
      <alignment horizontal="center" vertical="center"/>
    </xf>
    <xf numFmtId="49" fontId="15" fillId="0" borderId="17" xfId="2" applyNumberFormat="1" applyFont="1" applyBorder="1" applyAlignment="1">
      <alignment horizontal="left"/>
    </xf>
    <xf numFmtId="0" fontId="15" fillId="0" borderId="17" xfId="2" applyFont="1" applyBorder="1" applyAlignment="1">
      <alignment horizontal="justify" vertical="center" wrapText="1"/>
    </xf>
    <xf numFmtId="164" fontId="14" fillId="0" borderId="18" xfId="2" applyNumberFormat="1" applyFont="1" applyBorder="1" applyAlignment="1">
      <alignment horizontal="right" vertical="center" wrapText="1" indent="2"/>
    </xf>
    <xf numFmtId="0" fontId="20" fillId="0" borderId="0" xfId="0" applyFont="1" applyAlignment="1">
      <alignment horizontal="left"/>
    </xf>
    <xf numFmtId="49" fontId="20" fillId="0" borderId="0" xfId="0" applyNumberFormat="1" applyFont="1" applyAlignment="1">
      <alignment horizontal="left"/>
    </xf>
    <xf numFmtId="4" fontId="20" fillId="0" borderId="0" xfId="0" applyNumberFormat="1" applyFont="1" applyAlignment="1">
      <alignment horizontal="left"/>
    </xf>
    <xf numFmtId="0" fontId="20" fillId="0" borderId="0" xfId="0" applyFont="1" applyAlignment="1">
      <alignment horizontal="left" wrapText="1"/>
    </xf>
    <xf numFmtId="49" fontId="20" fillId="3" borderId="22" xfId="0" applyNumberFormat="1" applyFont="1" applyFill="1" applyBorder="1" applyAlignment="1">
      <alignment horizontal="left"/>
    </xf>
    <xf numFmtId="0" fontId="20" fillId="3" borderId="22" xfId="0" applyFont="1" applyFill="1" applyBorder="1" applyAlignment="1">
      <alignment horizontal="center" wrapText="1"/>
    </xf>
    <xf numFmtId="49" fontId="20" fillId="3" borderId="22" xfId="0" applyNumberFormat="1" applyFont="1" applyFill="1" applyBorder="1" applyAlignment="1">
      <alignment horizontal="center"/>
    </xf>
    <xf numFmtId="4" fontId="20" fillId="3" borderId="22" xfId="0" applyNumberFormat="1" applyFont="1" applyFill="1" applyBorder="1" applyAlignment="1">
      <alignment horizontal="right" indent="1"/>
    </xf>
    <xf numFmtId="165" fontId="20" fillId="3" borderId="22" xfId="0" applyNumberFormat="1" applyFont="1" applyFill="1" applyBorder="1" applyAlignment="1">
      <alignment horizontal="center" wrapText="1"/>
    </xf>
    <xf numFmtId="0" fontId="20" fillId="3" borderId="22" xfId="0" applyFont="1" applyFill="1" applyBorder="1" applyAlignment="1">
      <alignment horizontal="center" vertical="center"/>
    </xf>
    <xf numFmtId="0" fontId="17" fillId="0" borderId="0" xfId="0" applyFont="1"/>
    <xf numFmtId="49" fontId="20" fillId="0" borderId="1" xfId="0" applyNumberFormat="1" applyFont="1" applyBorder="1" applyAlignment="1">
      <alignment horizontal="left"/>
    </xf>
    <xf numFmtId="0" fontId="20" fillId="0" borderId="1" xfId="0" applyFont="1" applyBorder="1" applyAlignment="1">
      <alignment horizontal="left" wrapText="1"/>
    </xf>
    <xf numFmtId="167" fontId="20" fillId="0" borderId="1" xfId="0" applyNumberFormat="1" applyFont="1" applyBorder="1" applyAlignment="1">
      <alignment horizontal="right"/>
    </xf>
    <xf numFmtId="165" fontId="20" fillId="0" borderId="1" xfId="0" applyNumberFormat="1" applyFont="1" applyBorder="1" applyAlignment="1">
      <alignment horizontal="right"/>
    </xf>
    <xf numFmtId="165" fontId="20" fillId="0" borderId="1" xfId="0" applyNumberFormat="1" applyFont="1" applyBorder="1"/>
    <xf numFmtId="0" fontId="20" fillId="0" borderId="1" xfId="0" applyFont="1" applyBorder="1" applyAlignment="1">
      <alignment horizontal="left"/>
    </xf>
    <xf numFmtId="49" fontId="0" fillId="0" borderId="1" xfId="0" applyNumberFormat="1" applyBorder="1" applyAlignment="1">
      <alignment horizontal="left"/>
    </xf>
    <xf numFmtId="2" fontId="0" fillId="0" borderId="1" xfId="0" applyNumberFormat="1" applyBorder="1" applyAlignment="1">
      <alignment horizontal="left"/>
    </xf>
    <xf numFmtId="2" fontId="0" fillId="0" borderId="1" xfId="0" applyNumberFormat="1" applyBorder="1" applyAlignment="1">
      <alignment horizontal="right"/>
    </xf>
    <xf numFmtId="4" fontId="0" fillId="0" borderId="1" xfId="0" applyNumberFormat="1" applyBorder="1" applyAlignment="1" applyProtection="1">
      <alignment horizontal="right"/>
      <protection locked="0"/>
    </xf>
    <xf numFmtId="2" fontId="0" fillId="0" borderId="1" xfId="0" applyNumberFormat="1" applyBorder="1"/>
    <xf numFmtId="0" fontId="0" fillId="0" borderId="1" xfId="0" applyBorder="1" applyAlignment="1">
      <alignment horizontal="justify" vertical="center" wrapText="1"/>
    </xf>
    <xf numFmtId="4" fontId="0" fillId="0" borderId="0" xfId="0" applyNumberFormat="1" applyAlignment="1" applyProtection="1">
      <alignment horizontal="right"/>
      <protection locked="0"/>
    </xf>
    <xf numFmtId="2" fontId="24" fillId="0" borderId="0" xfId="0" applyNumberFormat="1" applyFont="1" applyAlignment="1">
      <alignment horizontal="right"/>
    </xf>
    <xf numFmtId="49" fontId="28" fillId="0" borderId="1" xfId="0" applyNumberFormat="1" applyFont="1" applyBorder="1" applyAlignment="1">
      <alignment horizontal="left"/>
    </xf>
    <xf numFmtId="2" fontId="0" fillId="2" borderId="1" xfId="0" applyNumberFormat="1" applyFill="1" applyBorder="1" applyAlignment="1">
      <alignment horizontal="right"/>
    </xf>
    <xf numFmtId="49" fontId="28" fillId="2" borderId="22" xfId="0" applyNumberFormat="1" applyFont="1" applyFill="1" applyBorder="1" applyAlignment="1">
      <alignment horizontal="left"/>
    </xf>
    <xf numFmtId="2" fontId="28" fillId="2" borderId="22" xfId="0" applyNumberFormat="1" applyFont="1" applyFill="1" applyBorder="1" applyAlignment="1">
      <alignment horizontal="right"/>
    </xf>
    <xf numFmtId="4" fontId="0" fillId="2" borderId="1" xfId="0" applyNumberFormat="1" applyFill="1" applyBorder="1" applyAlignment="1" applyProtection="1">
      <alignment horizontal="right"/>
      <protection locked="0"/>
    </xf>
    <xf numFmtId="0" fontId="20" fillId="2" borderId="0" xfId="0" applyFont="1" applyFill="1"/>
    <xf numFmtId="49" fontId="28" fillId="2" borderId="1" xfId="0" applyNumberFormat="1" applyFont="1" applyFill="1" applyBorder="1" applyAlignment="1">
      <alignment horizontal="left"/>
    </xf>
    <xf numFmtId="0" fontId="0" fillId="2" borderId="0" xfId="0" applyFill="1"/>
    <xf numFmtId="49" fontId="0" fillId="2" borderId="1" xfId="0" applyNumberFormat="1" applyFill="1" applyBorder="1" applyAlignment="1">
      <alignment horizontal="left"/>
    </xf>
    <xf numFmtId="49" fontId="20" fillId="0" borderId="20" xfId="0" applyNumberFormat="1" applyFont="1" applyBorder="1" applyAlignment="1">
      <alignment horizontal="left"/>
    </xf>
    <xf numFmtId="0" fontId="29" fillId="0" borderId="20" xfId="0" applyFont="1" applyBorder="1" applyAlignment="1">
      <alignment horizontal="left" wrapText="1"/>
    </xf>
    <xf numFmtId="2" fontId="20" fillId="0" borderId="20" xfId="0" applyNumberFormat="1" applyFont="1" applyBorder="1" applyAlignment="1">
      <alignment horizontal="right"/>
    </xf>
    <xf numFmtId="49" fontId="0" fillId="0" borderId="0" xfId="0" applyNumberFormat="1" applyAlignment="1">
      <alignment horizontal="left"/>
    </xf>
    <xf numFmtId="2" fontId="0" fillId="0" borderId="0" xfId="0" applyNumberFormat="1" applyAlignment="1">
      <alignment horizontal="right"/>
    </xf>
    <xf numFmtId="0" fontId="0" fillId="0" borderId="0" xfId="0" applyAlignment="1">
      <alignment horizontal="left" wrapText="1"/>
    </xf>
    <xf numFmtId="167" fontId="0" fillId="0" borderId="0" xfId="0" applyNumberFormat="1" applyAlignment="1">
      <alignment horizontal="right"/>
    </xf>
    <xf numFmtId="165" fontId="0" fillId="0" borderId="0" xfId="0" applyNumberFormat="1" applyAlignment="1">
      <alignment horizontal="right"/>
    </xf>
    <xf numFmtId="0" fontId="16" fillId="0" borderId="0" xfId="0" applyFont="1" applyAlignment="1">
      <alignment horizontal="center" wrapText="1"/>
    </xf>
    <xf numFmtId="0" fontId="16" fillId="0" borderId="0" xfId="0" applyFont="1" applyAlignment="1">
      <alignment wrapText="1"/>
    </xf>
    <xf numFmtId="0" fontId="14" fillId="0" borderId="0" xfId="0" applyFont="1" applyAlignment="1">
      <alignment wrapText="1"/>
    </xf>
    <xf numFmtId="168" fontId="12" fillId="0" borderId="0" xfId="0" applyNumberFormat="1" applyFont="1" applyAlignment="1">
      <alignment wrapText="1"/>
    </xf>
    <xf numFmtId="0" fontId="14" fillId="0" borderId="0" xfId="0" applyFont="1" applyAlignment="1">
      <alignment horizontal="center" wrapText="1"/>
    </xf>
    <xf numFmtId="0" fontId="16" fillId="0" borderId="0" xfId="0" applyFont="1" applyAlignment="1">
      <alignment horizontal="left" wrapText="1" indent="2"/>
    </xf>
    <xf numFmtId="168" fontId="14" fillId="0" borderId="0" xfId="0" applyNumberFormat="1" applyFont="1" applyAlignment="1">
      <alignment wrapText="1"/>
    </xf>
    <xf numFmtId="0" fontId="15" fillId="0" borderId="0" xfId="0" applyFont="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0" fontId="13" fillId="0" borderId="0" xfId="4" applyFont="1" applyAlignment="1">
      <alignment horizontal="left" vertical="top"/>
    </xf>
    <xf numFmtId="0" fontId="12" fillId="0" borderId="0" xfId="0" applyFont="1" applyAlignment="1">
      <alignment horizontal="center" wrapText="1"/>
    </xf>
    <xf numFmtId="0" fontId="17" fillId="0" borderId="0" xfId="0" applyFont="1" applyAlignment="1">
      <alignment wrapText="1"/>
    </xf>
    <xf numFmtId="0" fontId="12" fillId="0" borderId="0" xfId="0" applyFont="1" applyAlignment="1">
      <alignment horizontal="left" wrapText="1"/>
    </xf>
    <xf numFmtId="168" fontId="12" fillId="0" borderId="0" xfId="5" applyNumberFormat="1" applyAlignment="1">
      <alignment wrapText="1"/>
    </xf>
    <xf numFmtId="0" fontId="30" fillId="0" borderId="0" xfId="0" applyFont="1" applyAlignment="1">
      <alignment horizontal="center" wrapText="1"/>
    </xf>
    <xf numFmtId="0" fontId="31" fillId="0" borderId="0" xfId="0" applyFont="1" applyAlignment="1">
      <alignment wrapText="1"/>
    </xf>
    <xf numFmtId="0" fontId="30" fillId="0" borderId="0" xfId="0" applyFont="1" applyAlignment="1">
      <alignment wrapText="1"/>
    </xf>
    <xf numFmtId="0" fontId="30" fillId="0" borderId="0" xfId="0" applyFont="1" applyAlignment="1">
      <alignment horizontal="left" wrapText="1"/>
    </xf>
    <xf numFmtId="168" fontId="30" fillId="0" borderId="0" xfId="5" applyNumberFormat="1" applyFont="1" applyAlignment="1">
      <alignment wrapText="1"/>
    </xf>
    <xf numFmtId="0" fontId="20" fillId="0" borderId="0" xfId="0" applyFont="1" applyAlignment="1">
      <alignment horizontal="center" wrapText="1"/>
    </xf>
    <xf numFmtId="168" fontId="20" fillId="0" borderId="0" xfId="5" applyNumberFormat="1" applyFont="1" applyAlignment="1">
      <alignment wrapText="1"/>
    </xf>
    <xf numFmtId="0" fontId="20" fillId="0" borderId="0" xfId="0" applyFont="1" applyAlignment="1">
      <alignment horizontal="center" vertical="top" wrapText="1"/>
    </xf>
    <xf numFmtId="0" fontId="20" fillId="0" borderId="0" xfId="0" applyFont="1" applyAlignment="1">
      <alignment vertical="top" wrapText="1"/>
    </xf>
    <xf numFmtId="0" fontId="32" fillId="0" borderId="0" xfId="2" applyFont="1"/>
    <xf numFmtId="49" fontId="22" fillId="0" borderId="0" xfId="6" applyNumberFormat="1" applyFont="1" applyAlignment="1">
      <alignment horizontal="right" vertical="center"/>
    </xf>
    <xf numFmtId="49" fontId="32" fillId="0" borderId="0" xfId="2" applyNumberFormat="1" applyFont="1"/>
    <xf numFmtId="164" fontId="32" fillId="0" borderId="0" xfId="2" applyNumberFormat="1" applyFont="1" applyAlignment="1">
      <alignment horizontal="left"/>
    </xf>
    <xf numFmtId="164" fontId="13" fillId="0" borderId="0" xfId="2" applyNumberFormat="1" applyFont="1" applyAlignment="1">
      <alignment horizontal="left"/>
    </xf>
    <xf numFmtId="49" fontId="20" fillId="0" borderId="0" xfId="6" applyNumberFormat="1" applyFont="1" applyAlignment="1">
      <alignment horizontal="right"/>
    </xf>
    <xf numFmtId="49" fontId="12" fillId="0" borderId="0" xfId="2" applyNumberFormat="1"/>
    <xf numFmtId="164" fontId="12" fillId="0" borderId="0" xfId="2" applyNumberFormat="1" applyAlignment="1">
      <alignment horizontal="left"/>
    </xf>
    <xf numFmtId="0" fontId="14" fillId="0" borderId="0" xfId="2" applyFont="1"/>
    <xf numFmtId="49" fontId="14" fillId="0" borderId="0" xfId="6" applyNumberFormat="1" applyFont="1" applyAlignment="1">
      <alignment horizontal="right"/>
    </xf>
    <xf numFmtId="49" fontId="14" fillId="0" borderId="0" xfId="2" applyNumberFormat="1" applyFont="1"/>
    <xf numFmtId="164" fontId="14" fillId="0" borderId="0" xfId="2" applyNumberFormat="1" applyFont="1" applyAlignment="1">
      <alignment horizontal="left"/>
    </xf>
    <xf numFmtId="164" fontId="22" fillId="0" borderId="0" xfId="2" applyNumberFormat="1" applyFont="1" applyAlignment="1">
      <alignment horizontal="left"/>
    </xf>
    <xf numFmtId="0" fontId="19" fillId="0" borderId="0" xfId="7" applyFont="1" applyAlignment="1">
      <alignment horizontal="left" vertical="top" wrapText="1"/>
    </xf>
    <xf numFmtId="0" fontId="34" fillId="0" borderId="7" xfId="0" applyFont="1" applyBorder="1" applyAlignment="1">
      <alignment horizontal="center" vertical="center" wrapText="1"/>
    </xf>
    <xf numFmtId="168" fontId="34" fillId="0" borderId="7" xfId="0" applyNumberFormat="1" applyFont="1" applyBorder="1" applyAlignment="1">
      <alignment horizontal="center" vertical="center" wrapText="1"/>
    </xf>
    <xf numFmtId="168" fontId="30" fillId="0" borderId="0" xfId="0" applyNumberFormat="1" applyFont="1" applyAlignment="1">
      <alignment wrapText="1"/>
    </xf>
    <xf numFmtId="169" fontId="30" fillId="0" borderId="0" xfId="8" applyNumberFormat="1" applyFont="1" applyAlignment="1">
      <alignment horizontal="center" vertical="top" wrapText="1"/>
    </xf>
    <xf numFmtId="0" fontId="35" fillId="0" borderId="0" xfId="8" applyFont="1" applyAlignment="1">
      <alignment wrapText="1"/>
    </xf>
    <xf numFmtId="0" fontId="28" fillId="0" borderId="0" xfId="8" applyFont="1" applyAlignment="1">
      <alignment horizontal="right" wrapText="1"/>
    </xf>
    <xf numFmtId="0" fontId="35" fillId="0" borderId="0" xfId="7" applyFont="1" applyAlignment="1" applyProtection="1">
      <alignment horizontal="left" wrapText="1"/>
      <protection locked="0"/>
    </xf>
    <xf numFmtId="168" fontId="7" fillId="0" borderId="0" xfId="0" applyNumberFormat="1" applyFont="1" applyAlignment="1">
      <alignment wrapText="1"/>
    </xf>
    <xf numFmtId="168" fontId="20" fillId="0" borderId="0" xfId="0" applyNumberFormat="1" applyFont="1" applyAlignment="1">
      <alignment wrapText="1"/>
    </xf>
    <xf numFmtId="0" fontId="36" fillId="0" borderId="0" xfId="0" applyFont="1" applyAlignment="1">
      <alignment horizontal="center" vertical="top" wrapText="1"/>
    </xf>
    <xf numFmtId="0" fontId="36" fillId="0" borderId="0" xfId="0" applyFont="1" applyAlignment="1">
      <alignment wrapText="1"/>
    </xf>
    <xf numFmtId="0" fontId="37" fillId="0" borderId="0" xfId="0" applyFont="1" applyAlignment="1">
      <alignment wrapText="1"/>
    </xf>
    <xf numFmtId="168" fontId="38" fillId="0" borderId="0" xfId="0" applyNumberFormat="1" applyFont="1" applyAlignment="1">
      <alignment wrapText="1"/>
    </xf>
    <xf numFmtId="3" fontId="12" fillId="0" borderId="0" xfId="0" applyNumberFormat="1" applyFont="1" applyAlignment="1">
      <alignment horizontal="center" vertical="top" wrapText="1"/>
    </xf>
    <xf numFmtId="0" fontId="12" fillId="0" borderId="0" xfId="0" applyFont="1" applyAlignment="1">
      <alignment horizontal="right" wrapText="1"/>
    </xf>
    <xf numFmtId="0" fontId="30" fillId="0" borderId="0" xfId="0" applyFont="1" applyAlignment="1">
      <alignment vertical="top" wrapText="1"/>
    </xf>
    <xf numFmtId="170" fontId="30" fillId="0" borderId="0" xfId="0" applyNumberFormat="1" applyFont="1" applyAlignment="1">
      <alignment horizontal="center" vertical="top" wrapText="1"/>
    </xf>
    <xf numFmtId="0" fontId="30" fillId="0" borderId="0" xfId="0" applyFont="1" applyAlignment="1">
      <alignment horizontal="right" wrapText="1"/>
    </xf>
    <xf numFmtId="0" fontId="12" fillId="0" borderId="0" xfId="0" applyFont="1" applyAlignment="1">
      <alignment horizontal="center" vertical="top" wrapText="1"/>
    </xf>
    <xf numFmtId="0" fontId="38" fillId="0" borderId="0" xfId="0" applyFont="1" applyAlignment="1">
      <alignment wrapText="1"/>
    </xf>
    <xf numFmtId="0" fontId="38" fillId="0" borderId="0" xfId="0" applyFont="1" applyAlignment="1">
      <alignment horizontal="left" wrapText="1"/>
    </xf>
    <xf numFmtId="0" fontId="20" fillId="0" borderId="0" xfId="0" applyFont="1" applyAlignment="1">
      <alignment horizontal="right"/>
    </xf>
    <xf numFmtId="0" fontId="12" fillId="0" borderId="0" xfId="7" applyFont="1" applyAlignment="1">
      <alignment wrapText="1"/>
    </xf>
    <xf numFmtId="0" fontId="30" fillId="0" borderId="0" xfId="7" applyFont="1" applyAlignment="1">
      <alignment wrapText="1"/>
    </xf>
    <xf numFmtId="0" fontId="30" fillId="0" borderId="0" xfId="0" applyFont="1" applyAlignment="1">
      <alignment horizontal="center" vertical="top" wrapText="1"/>
    </xf>
    <xf numFmtId="0" fontId="38" fillId="0" borderId="0" xfId="0" applyFont="1" applyAlignment="1">
      <alignment horizontal="center" wrapText="1"/>
    </xf>
    <xf numFmtId="0" fontId="38" fillId="0" borderId="0" xfId="0" applyFont="1" applyAlignment="1">
      <alignment horizontal="center" vertical="top" wrapText="1"/>
    </xf>
    <xf numFmtId="168" fontId="38" fillId="0" borderId="0" xfId="5" applyNumberFormat="1" applyFont="1" applyAlignment="1">
      <alignment wrapText="1"/>
    </xf>
    <xf numFmtId="0" fontId="3" fillId="2" borderId="1" xfId="0" applyFont="1" applyFill="1" applyBorder="1" applyAlignment="1">
      <alignment horizontal="center"/>
    </xf>
    <xf numFmtId="0" fontId="0" fillId="0" borderId="0" xfId="0" applyAlignment="1">
      <alignment horizontal="justify"/>
    </xf>
    <xf numFmtId="4" fontId="0" fillId="0" borderId="0" xfId="0" applyNumberFormat="1" applyAlignment="1">
      <alignment horizontal="center"/>
    </xf>
    <xf numFmtId="49" fontId="6" fillId="0" borderId="23" xfId="0" applyNumberFormat="1" applyFont="1" applyBorder="1" applyAlignment="1">
      <alignment horizontal="center"/>
    </xf>
    <xf numFmtId="49" fontId="4" fillId="0" borderId="24" xfId="0" applyNumberFormat="1" applyFont="1" applyBorder="1" applyAlignment="1">
      <alignment horizontal="center"/>
    </xf>
    <xf numFmtId="49" fontId="4" fillId="0" borderId="24" xfId="0" applyNumberFormat="1" applyFont="1" applyBorder="1" applyAlignment="1">
      <alignment horizontal="left"/>
    </xf>
    <xf numFmtId="4" fontId="7" fillId="0" borderId="24" xfId="0" applyNumberFormat="1" applyFont="1" applyBorder="1" applyAlignment="1">
      <alignment horizontal="center"/>
    </xf>
    <xf numFmtId="0" fontId="6" fillId="0" borderId="24" xfId="0" applyFont="1" applyBorder="1"/>
    <xf numFmtId="4" fontId="39" fillId="0" borderId="24" xfId="0" applyNumberFormat="1" applyFont="1" applyBorder="1"/>
    <xf numFmtId="4" fontId="39" fillId="0" borderId="25" xfId="0" applyNumberFormat="1" applyFont="1" applyBorder="1"/>
    <xf numFmtId="0" fontId="6" fillId="0" borderId="0" xfId="0" applyFont="1"/>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7" xfId="0" applyNumberFormat="1" applyBorder="1" applyAlignment="1">
      <alignment horizontal="justify"/>
    </xf>
    <xf numFmtId="4" fontId="0" fillId="0" borderId="27" xfId="0" applyNumberFormat="1" applyBorder="1" applyAlignment="1">
      <alignment horizontal="center"/>
    </xf>
    <xf numFmtId="4" fontId="0" fillId="0" borderId="27" xfId="0" applyNumberFormat="1" applyBorder="1"/>
    <xf numFmtId="4" fontId="0" fillId="0" borderId="27" xfId="0" applyNumberFormat="1" applyBorder="1" applyProtection="1">
      <protection locked="0"/>
    </xf>
    <xf numFmtId="49" fontId="40" fillId="0" borderId="26" xfId="0" applyNumberFormat="1" applyFont="1" applyBorder="1" applyAlignment="1">
      <alignment horizontal="center"/>
    </xf>
    <xf numFmtId="49" fontId="0" fillId="0" borderId="26" xfId="0" applyNumberFormat="1" applyBorder="1" applyAlignment="1">
      <alignment horizontal="justify" vertical="justify"/>
    </xf>
    <xf numFmtId="4" fontId="0" fillId="0" borderId="26" xfId="0" applyNumberFormat="1" applyBorder="1" applyAlignment="1">
      <alignment horizontal="center"/>
    </xf>
    <xf numFmtId="4" fontId="0" fillId="0" borderId="26" xfId="0" applyNumberFormat="1" applyBorder="1"/>
    <xf numFmtId="4" fontId="0" fillId="0" borderId="26" xfId="0" applyNumberFormat="1" applyBorder="1" applyProtection="1">
      <protection locked="0"/>
    </xf>
    <xf numFmtId="49" fontId="0" fillId="0" borderId="28" xfId="0" applyNumberFormat="1" applyBorder="1" applyAlignment="1">
      <alignment horizontal="justify"/>
    </xf>
    <xf numFmtId="49" fontId="0" fillId="0" borderId="23" xfId="0" applyNumberFormat="1" applyBorder="1" applyAlignment="1">
      <alignment horizontal="center"/>
    </xf>
    <xf numFmtId="49" fontId="3" fillId="0" borderId="24" xfId="0" applyNumberFormat="1" applyFont="1" applyBorder="1" applyAlignment="1">
      <alignment horizontal="center"/>
    </xf>
    <xf numFmtId="49" fontId="3" fillId="0" borderId="24" xfId="0" applyNumberFormat="1" applyFont="1" applyBorder="1" applyAlignment="1">
      <alignment horizontal="justify"/>
    </xf>
    <xf numFmtId="4" fontId="0" fillId="0" borderId="24" xfId="0" applyNumberFormat="1" applyBorder="1" applyAlignment="1">
      <alignment horizontal="center"/>
    </xf>
    <xf numFmtId="4" fontId="0" fillId="0" borderId="24" xfId="0" applyNumberFormat="1" applyBorder="1"/>
    <xf numFmtId="4" fontId="0" fillId="0" borderId="24" xfId="0" applyNumberFormat="1" applyBorder="1" applyProtection="1">
      <protection locked="0"/>
    </xf>
    <xf numFmtId="4" fontId="3" fillId="0" borderId="25" xfId="0" applyNumberFormat="1" applyFont="1" applyBorder="1"/>
    <xf numFmtId="49" fontId="0" fillId="0" borderId="0" xfId="0" applyNumberForma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justify"/>
    </xf>
    <xf numFmtId="4" fontId="0" fillId="0" borderId="0" xfId="0" applyNumberFormat="1" applyProtection="1">
      <protection locked="0"/>
    </xf>
    <xf numFmtId="4" fontId="3" fillId="0" borderId="0" xfId="0" applyNumberFormat="1" applyFont="1"/>
    <xf numFmtId="0" fontId="6" fillId="0" borderId="0" xfId="0" applyFont="1" applyAlignment="1">
      <alignment horizontal="center"/>
    </xf>
    <xf numFmtId="49" fontId="0" fillId="0" borderId="26" xfId="0" applyNumberFormat="1" applyBorder="1" applyAlignment="1">
      <alignment horizontal="justify"/>
    </xf>
    <xf numFmtId="49" fontId="0" fillId="0" borderId="27" xfId="0" applyNumberFormat="1" applyBorder="1" applyAlignment="1">
      <alignment horizontal="justify" vertical="justify"/>
    </xf>
    <xf numFmtId="49" fontId="3" fillId="0" borderId="23" xfId="0" applyNumberFormat="1" applyFont="1" applyBorder="1" applyAlignment="1">
      <alignment horizontal="center"/>
    </xf>
    <xf numFmtId="49" fontId="41" fillId="0" borderId="24" xfId="0" applyNumberFormat="1" applyFont="1" applyBorder="1" applyAlignment="1">
      <alignment horizontal="left"/>
    </xf>
    <xf numFmtId="4" fontId="3" fillId="0" borderId="24" xfId="0" applyNumberFormat="1" applyFont="1" applyBorder="1" applyAlignment="1">
      <alignment horizontal="center"/>
    </xf>
    <xf numFmtId="4" fontId="3" fillId="0" borderId="24" xfId="0" applyNumberFormat="1" applyFont="1" applyBorder="1"/>
    <xf numFmtId="4" fontId="3" fillId="0" borderId="24" xfId="0" applyNumberFormat="1" applyFont="1" applyBorder="1" applyProtection="1">
      <protection locked="0"/>
    </xf>
    <xf numFmtId="0" fontId="0" fillId="0" borderId="0" xfId="0" applyProtection="1">
      <protection locked="0"/>
    </xf>
    <xf numFmtId="49" fontId="0" fillId="0" borderId="28" xfId="0" applyNumberFormat="1" applyBorder="1" applyAlignment="1">
      <alignment horizontal="center"/>
    </xf>
    <xf numFmtId="4" fontId="0" fillId="0" borderId="28" xfId="0" applyNumberFormat="1" applyBorder="1" applyAlignment="1">
      <alignment horizontal="center"/>
    </xf>
    <xf numFmtId="4" fontId="0" fillId="0" borderId="28" xfId="0" applyNumberFormat="1" applyBorder="1"/>
    <xf numFmtId="49" fontId="40" fillId="0" borderId="28" xfId="0" applyNumberFormat="1" applyFont="1" applyBorder="1" applyAlignment="1">
      <alignment horizontal="center"/>
    </xf>
    <xf numFmtId="49" fontId="3" fillId="0" borderId="24" xfId="0" applyNumberFormat="1" applyFont="1" applyBorder="1" applyAlignment="1">
      <alignment horizontal="left"/>
    </xf>
    <xf numFmtId="49" fontId="3" fillId="0" borderId="0" xfId="0" applyNumberFormat="1" applyFont="1" applyAlignment="1">
      <alignment horizontal="left"/>
    </xf>
    <xf numFmtId="4" fontId="3" fillId="0" borderId="0" xfId="0" applyNumberFormat="1" applyFont="1" applyAlignment="1">
      <alignment horizontal="center"/>
    </xf>
    <xf numFmtId="4" fontId="3" fillId="0" borderId="0" xfId="0" applyNumberFormat="1" applyFont="1" applyProtection="1">
      <protection locked="0"/>
    </xf>
    <xf numFmtId="49" fontId="3" fillId="0" borderId="24" xfId="0" applyNumberFormat="1" applyFont="1" applyBorder="1"/>
    <xf numFmtId="4" fontId="5" fillId="0" borderId="25" xfId="0" applyNumberFormat="1" applyFont="1" applyBorder="1"/>
    <xf numFmtId="49" fontId="3" fillId="0" borderId="0" xfId="0" applyNumberFormat="1" applyFont="1"/>
    <xf numFmtId="4" fontId="5" fillId="0" borderId="0" xfId="0" applyNumberFormat="1" applyFont="1"/>
    <xf numFmtId="49" fontId="6" fillId="0" borderId="23" xfId="0" applyNumberFormat="1" applyFont="1" applyBorder="1" applyAlignment="1">
      <alignment horizontal="right"/>
    </xf>
    <xf numFmtId="49" fontId="4" fillId="0" borderId="24" xfId="0" applyNumberFormat="1" applyFont="1" applyBorder="1" applyAlignment="1">
      <alignment horizontal="center" vertical="top"/>
    </xf>
    <xf numFmtId="49" fontId="4" fillId="0" borderId="24" xfId="0" applyNumberFormat="1" applyFont="1" applyBorder="1" applyAlignment="1">
      <alignment horizontal="left" vertical="top"/>
    </xf>
    <xf numFmtId="49" fontId="0" fillId="0" borderId="26" xfId="0" applyNumberFormat="1" applyBorder="1" applyAlignment="1">
      <alignment horizontal="right"/>
    </xf>
    <xf numFmtId="49" fontId="0" fillId="0" borderId="26" xfId="0" applyNumberFormat="1" applyBorder="1" applyAlignment="1">
      <alignment horizontal="center" vertical="top"/>
    </xf>
    <xf numFmtId="0" fontId="0" fillId="0" borderId="29" xfId="0" applyBorder="1" applyAlignment="1">
      <alignment horizontal="center"/>
    </xf>
    <xf numFmtId="0" fontId="0" fillId="0" borderId="30" xfId="0" applyBorder="1"/>
    <xf numFmtId="0" fontId="0" fillId="0" borderId="30" xfId="0" applyBorder="1" applyAlignment="1">
      <alignment horizontal="center"/>
    </xf>
    <xf numFmtId="0" fontId="0" fillId="0" borderId="31" xfId="0" applyBorder="1"/>
    <xf numFmtId="4" fontId="0" fillId="0" borderId="32" xfId="0" applyNumberFormat="1" applyBorder="1"/>
    <xf numFmtId="171" fontId="0" fillId="0" borderId="33" xfId="0" applyNumberFormat="1" applyBorder="1" applyAlignment="1">
      <alignment horizontal="center"/>
    </xf>
    <xf numFmtId="49" fontId="0" fillId="0" borderId="0" xfId="0" applyNumberFormat="1"/>
    <xf numFmtId="0" fontId="0" fillId="0" borderId="2" xfId="0" applyBorder="1"/>
    <xf numFmtId="4" fontId="0" fillId="0" borderId="34" xfId="0" applyNumberFormat="1" applyBorder="1"/>
    <xf numFmtId="0" fontId="0" fillId="0" borderId="35" xfId="0" applyBorder="1" applyAlignment="1">
      <alignment horizontal="center"/>
    </xf>
    <xf numFmtId="49" fontId="0" fillId="0" borderId="4" xfId="0" applyNumberFormat="1" applyBorder="1"/>
    <xf numFmtId="0" fontId="0" fillId="0" borderId="4" xfId="0" applyBorder="1" applyAlignment="1">
      <alignment horizontal="center"/>
    </xf>
    <xf numFmtId="0" fontId="0" fillId="0" borderId="4" xfId="0" applyBorder="1"/>
    <xf numFmtId="0" fontId="0" fillId="0" borderId="5" xfId="0" applyBorder="1"/>
    <xf numFmtId="0" fontId="0" fillId="0" borderId="36" xfId="0" applyBorder="1"/>
    <xf numFmtId="0" fontId="4" fillId="0" borderId="37" xfId="0" applyFont="1" applyBorder="1" applyAlignment="1">
      <alignment horizontal="center"/>
    </xf>
    <xf numFmtId="4" fontId="4" fillId="0" borderId="39" xfId="0" applyNumberFormat="1" applyFont="1" applyBorder="1"/>
    <xf numFmtId="0" fontId="4" fillId="0" borderId="40" xfId="0" applyFont="1" applyBorder="1" applyAlignment="1">
      <alignment horizontal="center"/>
    </xf>
    <xf numFmtId="4" fontId="4" fillId="0" borderId="43" xfId="0" applyNumberFormat="1" applyFont="1" applyBorder="1"/>
    <xf numFmtId="0" fontId="4" fillId="0" borderId="44" xfId="0" applyFont="1" applyBorder="1" applyAlignment="1">
      <alignment horizontal="center"/>
    </xf>
    <xf numFmtId="4" fontId="4" fillId="0" borderId="46" xfId="0" applyNumberFormat="1" applyFont="1" applyBorder="1"/>
    <xf numFmtId="0" fontId="3" fillId="0" borderId="0" xfId="0" applyFont="1" applyAlignment="1">
      <alignment horizontal="left"/>
    </xf>
    <xf numFmtId="49" fontId="0" fillId="0" borderId="28" xfId="0" applyNumberFormat="1" applyBorder="1" applyAlignment="1">
      <alignment horizontal="justify" vertical="justify"/>
    </xf>
    <xf numFmtId="49" fontId="12" fillId="4" borderId="1" xfId="9" applyNumberFormat="1" applyFont="1" applyFill="1" applyBorder="1" applyAlignment="1">
      <alignment horizontal="center" vertical="center"/>
    </xf>
    <xf numFmtId="49" fontId="12" fillId="4" borderId="1" xfId="9" applyNumberFormat="1" applyFont="1" applyFill="1" applyBorder="1" applyAlignment="1">
      <alignment horizontal="center" vertical="center" wrapText="1"/>
    </xf>
    <xf numFmtId="0" fontId="12" fillId="4" borderId="1" xfId="9" applyFont="1" applyFill="1" applyBorder="1" applyAlignment="1">
      <alignment horizontal="center" vertical="center" wrapText="1"/>
    </xf>
    <xf numFmtId="4" fontId="12" fillId="4" borderId="1" xfId="9" applyNumberFormat="1" applyFont="1" applyFill="1" applyBorder="1" applyAlignment="1">
      <alignment horizontal="center" vertical="center"/>
    </xf>
    <xf numFmtId="4" fontId="12" fillId="5" borderId="1" xfId="9" applyNumberFormat="1" applyFont="1" applyFill="1" applyBorder="1" applyAlignment="1">
      <alignment horizontal="center" vertical="center" wrapText="1"/>
    </xf>
    <xf numFmtId="4" fontId="12" fillId="4" borderId="1" xfId="9" applyNumberFormat="1" applyFont="1" applyFill="1" applyBorder="1" applyAlignment="1">
      <alignment horizontal="center" vertical="center" wrapText="1"/>
    </xf>
    <xf numFmtId="0" fontId="12" fillId="0" borderId="22" xfId="9" applyFont="1" applyBorder="1"/>
    <xf numFmtId="0" fontId="12" fillId="0" borderId="0" xfId="9" applyFont="1"/>
    <xf numFmtId="4" fontId="12" fillId="0" borderId="47" xfId="9" applyNumberFormat="1" applyFont="1" applyBorder="1" applyAlignment="1">
      <alignment vertical="top"/>
    </xf>
    <xf numFmtId="49" fontId="20" fillId="0" borderId="47" xfId="9" applyNumberFormat="1" applyFont="1" applyBorder="1" applyAlignment="1">
      <alignment horizontal="center" vertical="top"/>
    </xf>
    <xf numFmtId="49" fontId="20" fillId="0" borderId="2" xfId="9" applyNumberFormat="1" applyFont="1" applyBorder="1" applyAlignment="1">
      <alignment horizontal="left" vertical="top" wrapText="1"/>
    </xf>
    <xf numFmtId="0" fontId="20" fillId="0" borderId="2" xfId="9" applyFont="1" applyBorder="1" applyAlignment="1">
      <alignment horizontal="right"/>
    </xf>
    <xf numFmtId="4" fontId="20" fillId="0" borderId="47" xfId="9" applyNumberFormat="1" applyFont="1" applyBorder="1" applyAlignment="1">
      <alignment vertical="top"/>
    </xf>
    <xf numFmtId="4" fontId="20" fillId="0" borderId="47" xfId="9" applyNumberFormat="1" applyFont="1" applyBorder="1"/>
    <xf numFmtId="49" fontId="12" fillId="0" borderId="47" xfId="9" applyNumberFormat="1" applyFont="1" applyBorder="1" applyAlignment="1">
      <alignment horizontal="center" vertical="top"/>
    </xf>
    <xf numFmtId="49" fontId="12" fillId="0" borderId="2" xfId="9" applyNumberFormat="1" applyFont="1" applyBorder="1" applyAlignment="1">
      <alignment horizontal="left" vertical="top" wrapText="1"/>
    </xf>
    <xf numFmtId="0" fontId="12" fillId="0" borderId="2" xfId="9" applyFont="1" applyBorder="1" applyAlignment="1">
      <alignment horizontal="right"/>
    </xf>
    <xf numFmtId="4" fontId="12" fillId="0" borderId="47" xfId="9" applyNumberFormat="1" applyFont="1" applyBorder="1"/>
    <xf numFmtId="49" fontId="20" fillId="0" borderId="0" xfId="0" applyNumberFormat="1" applyFont="1" applyAlignment="1">
      <alignment horizontal="left" wrapText="1"/>
    </xf>
    <xf numFmtId="0" fontId="12" fillId="0" borderId="47" xfId="9" applyFont="1" applyBorder="1" applyAlignment="1">
      <alignment horizontal="right"/>
    </xf>
    <xf numFmtId="49" fontId="12" fillId="0" borderId="2" xfId="9" applyNumberFormat="1" applyFont="1" applyBorder="1" applyAlignment="1">
      <alignment horizontal="left" wrapText="1"/>
    </xf>
    <xf numFmtId="0" fontId="12" fillId="0" borderId="0" xfId="9" applyFont="1" applyAlignment="1">
      <alignment horizontal="right"/>
    </xf>
    <xf numFmtId="49" fontId="20" fillId="0" borderId="2" xfId="9" applyNumberFormat="1" applyFont="1" applyBorder="1" applyAlignment="1">
      <alignment horizontal="left" wrapText="1"/>
    </xf>
    <xf numFmtId="0" fontId="12" fillId="0" borderId="47" xfId="9" applyFont="1" applyBorder="1"/>
    <xf numFmtId="0" fontId="12" fillId="0" borderId="2" xfId="9" applyFont="1" applyBorder="1"/>
    <xf numFmtId="4" fontId="12" fillId="0" borderId="0" xfId="9" applyNumberFormat="1" applyFont="1"/>
    <xf numFmtId="4" fontId="12" fillId="0" borderId="47" xfId="9" applyNumberFormat="1" applyFont="1" applyBorder="1" applyAlignment="1">
      <alignment horizontal="right"/>
    </xf>
    <xf numFmtId="4" fontId="12" fillId="0" borderId="47" xfId="9" applyNumberFormat="1" applyFont="1" applyBorder="1" applyAlignment="1">
      <alignment horizontal="right" shrinkToFit="1"/>
    </xf>
    <xf numFmtId="49" fontId="12" fillId="0" borderId="47" xfId="9" applyNumberFormat="1" applyFont="1" applyBorder="1" applyAlignment="1">
      <alignment horizontal="left" wrapText="1"/>
    </xf>
    <xf numFmtId="0" fontId="42" fillId="0" borderId="47" xfId="9" applyFont="1" applyBorder="1" applyAlignment="1">
      <alignment wrapText="1"/>
    </xf>
    <xf numFmtId="49" fontId="12" fillId="0" borderId="20" xfId="9" applyNumberFormat="1" applyFont="1" applyBorder="1" applyAlignment="1">
      <alignment horizontal="center" vertical="top"/>
    </xf>
    <xf numFmtId="49" fontId="12" fillId="0" borderId="19" xfId="9" applyNumberFormat="1" applyFont="1" applyBorder="1" applyAlignment="1">
      <alignment horizontal="center" vertical="top"/>
    </xf>
    <xf numFmtId="4" fontId="20" fillId="0" borderId="17" xfId="9" applyNumberFormat="1" applyFont="1" applyBorder="1" applyAlignment="1">
      <alignment horizontal="left"/>
    </xf>
    <xf numFmtId="0" fontId="12" fillId="0" borderId="19" xfId="9" applyFont="1" applyBorder="1" applyAlignment="1">
      <alignment horizontal="right"/>
    </xf>
    <xf numFmtId="4" fontId="12" fillId="0" borderId="19" xfId="9" applyNumberFormat="1" applyFont="1" applyBorder="1" applyAlignment="1">
      <alignment horizontal="right"/>
    </xf>
    <xf numFmtId="4" fontId="20" fillId="0" borderId="19" xfId="9" applyNumberFormat="1" applyFont="1" applyBorder="1" applyAlignment="1">
      <alignment horizontal="right"/>
    </xf>
    <xf numFmtId="49" fontId="12" fillId="0" borderId="0" xfId="9" applyNumberFormat="1" applyFont="1" applyAlignment="1">
      <alignment horizontal="center" vertical="top"/>
    </xf>
    <xf numFmtId="4" fontId="20" fillId="0" borderId="0" xfId="9" applyNumberFormat="1" applyFont="1" applyAlignment="1">
      <alignment horizontal="left"/>
    </xf>
    <xf numFmtId="4" fontId="12" fillId="0" borderId="0" xfId="9" applyNumberFormat="1" applyFont="1" applyAlignment="1">
      <alignment horizontal="right"/>
    </xf>
    <xf numFmtId="4" fontId="20" fillId="0" borderId="0" xfId="9" applyNumberFormat="1" applyFont="1" applyAlignment="1">
      <alignment horizontal="right"/>
    </xf>
    <xf numFmtId="49" fontId="20" fillId="0" borderId="22" xfId="9" applyNumberFormat="1" applyFont="1" applyBorder="1" applyAlignment="1">
      <alignment horizontal="center"/>
    </xf>
    <xf numFmtId="49" fontId="20" fillId="0" borderId="9" xfId="9" applyNumberFormat="1" applyFont="1" applyBorder="1" applyAlignment="1">
      <alignment horizontal="left" wrapText="1"/>
    </xf>
    <xf numFmtId="0" fontId="12" fillId="0" borderId="22" xfId="9" applyFont="1" applyBorder="1" applyAlignment="1">
      <alignment horizontal="right"/>
    </xf>
    <xf numFmtId="4" fontId="12" fillId="0" borderId="22" xfId="9" applyNumberFormat="1" applyFont="1" applyBorder="1" applyAlignment="1">
      <alignment horizontal="right"/>
    </xf>
    <xf numFmtId="49" fontId="20" fillId="0" borderId="15" xfId="9" applyNumberFormat="1" applyFont="1" applyBorder="1" applyAlignment="1">
      <alignment horizontal="center"/>
    </xf>
    <xf numFmtId="49" fontId="20" fillId="0" borderId="47" xfId="9" applyNumberFormat="1" applyFont="1" applyBorder="1" applyAlignment="1">
      <alignment horizontal="left" wrapText="1"/>
    </xf>
    <xf numFmtId="0" fontId="0" fillId="0" borderId="15" xfId="0" applyBorder="1"/>
    <xf numFmtId="49" fontId="12" fillId="0" borderId="15" xfId="9" applyNumberFormat="1" applyFont="1" applyBorder="1" applyAlignment="1">
      <alignment horizontal="center"/>
    </xf>
    <xf numFmtId="49" fontId="12" fillId="0" borderId="15" xfId="9" applyNumberFormat="1" applyFont="1" applyBorder="1" applyAlignment="1">
      <alignment horizontal="center" vertical="top"/>
    </xf>
    <xf numFmtId="49" fontId="12" fillId="0" borderId="47" xfId="9" applyNumberFormat="1" applyFont="1" applyBorder="1" applyAlignment="1">
      <alignment wrapText="1"/>
    </xf>
    <xf numFmtId="0" fontId="42" fillId="0" borderId="16" xfId="0" applyFont="1" applyBorder="1"/>
    <xf numFmtId="0" fontId="45" fillId="0" borderId="17" xfId="0" applyFont="1" applyBorder="1"/>
    <xf numFmtId="0" fontId="20" fillId="0" borderId="17" xfId="0" applyFont="1" applyBorder="1"/>
    <xf numFmtId="0" fontId="42" fillId="0" borderId="0" xfId="0" applyFont="1"/>
    <xf numFmtId="0" fontId="45" fillId="0" borderId="48" xfId="0" applyFont="1" applyBorder="1"/>
    <xf numFmtId="0" fontId="45" fillId="0" borderId="0" xfId="0" applyFont="1"/>
    <xf numFmtId="4" fontId="20" fillId="0" borderId="0" xfId="0" applyNumberFormat="1" applyFont="1"/>
    <xf numFmtId="49" fontId="20" fillId="0" borderId="47" xfId="9" applyNumberFormat="1" applyFont="1" applyBorder="1" applyAlignment="1">
      <alignment horizontal="center"/>
    </xf>
    <xf numFmtId="0" fontId="43" fillId="0" borderId="11" xfId="11" applyFont="1" applyBorder="1" applyAlignment="1">
      <alignment horizontal="center"/>
    </xf>
    <xf numFmtId="2" fontId="43" fillId="0" borderId="11" xfId="11" applyNumberFormat="1" applyFont="1" applyBorder="1" applyAlignment="1">
      <alignment horizontal="center"/>
    </xf>
    <xf numFmtId="4" fontId="46" fillId="0" borderId="11" xfId="0" applyNumberFormat="1" applyFont="1" applyBorder="1" applyAlignment="1">
      <alignment horizontal="center" vertical="center"/>
    </xf>
    <xf numFmtId="4" fontId="12" fillId="0" borderId="20" xfId="9" applyNumberFormat="1" applyFont="1" applyBorder="1" applyAlignment="1">
      <alignment horizontal="center" shrinkToFit="1"/>
    </xf>
    <xf numFmtId="0" fontId="47" fillId="0" borderId="0" xfId="0" applyFont="1" applyAlignment="1">
      <alignment vertical="center" wrapText="1"/>
    </xf>
    <xf numFmtId="4" fontId="51" fillId="0" borderId="17" xfId="0" applyNumberFormat="1" applyFont="1" applyBorder="1"/>
    <xf numFmtId="4" fontId="51" fillId="0" borderId="0" xfId="0" applyNumberFormat="1" applyFont="1"/>
    <xf numFmtId="49" fontId="20" fillId="0" borderId="49" xfId="9" applyNumberFormat="1" applyFont="1" applyBorder="1" applyAlignment="1">
      <alignment horizontal="center" vertical="top"/>
    </xf>
    <xf numFmtId="0" fontId="45" fillId="0" borderId="49" xfId="0" applyFont="1" applyBorder="1"/>
    <xf numFmtId="0" fontId="42" fillId="0" borderId="49" xfId="0" applyFont="1" applyBorder="1"/>
    <xf numFmtId="4" fontId="52" fillId="0" borderId="49" xfId="0" applyNumberFormat="1" applyFont="1" applyBorder="1"/>
    <xf numFmtId="0" fontId="52" fillId="0" borderId="22" xfId="0" applyFont="1" applyBorder="1"/>
    <xf numFmtId="0" fontId="42" fillId="0" borderId="15" xfId="0" applyFont="1" applyBorder="1"/>
    <xf numFmtId="4" fontId="52" fillId="0" borderId="15" xfId="0" applyNumberFormat="1" applyFont="1" applyBorder="1"/>
    <xf numFmtId="0" fontId="52" fillId="0" borderId="47" xfId="0" applyFont="1" applyBorder="1"/>
    <xf numFmtId="0" fontId="42" fillId="0" borderId="15" xfId="0" applyFont="1" applyBorder="1" applyAlignment="1">
      <alignment horizontal="right"/>
    </xf>
    <xf numFmtId="4" fontId="12" fillId="0" borderId="15" xfId="0" applyNumberFormat="1" applyFont="1" applyBorder="1"/>
    <xf numFmtId="4" fontId="12" fillId="0" borderId="47" xfId="0" applyNumberFormat="1" applyFont="1" applyBorder="1"/>
    <xf numFmtId="49" fontId="12" fillId="0" borderId="15" xfId="0" applyNumberFormat="1" applyFont="1" applyBorder="1" applyAlignment="1">
      <alignment horizontal="left" wrapText="1"/>
    </xf>
    <xf numFmtId="49" fontId="12" fillId="0" borderId="16" xfId="9" applyNumberFormat="1" applyFont="1" applyBorder="1" applyAlignment="1">
      <alignment horizontal="center" vertical="top"/>
    </xf>
    <xf numFmtId="0" fontId="45" fillId="0" borderId="16" xfId="0" applyFont="1" applyBorder="1"/>
    <xf numFmtId="4" fontId="12" fillId="0" borderId="16" xfId="0" applyNumberFormat="1" applyFont="1" applyBorder="1"/>
    <xf numFmtId="4" fontId="53" fillId="0" borderId="0" xfId="0" applyNumberFormat="1" applyFont="1"/>
    <xf numFmtId="0" fontId="53" fillId="0" borderId="0" xfId="0" applyFont="1"/>
    <xf numFmtId="0" fontId="23" fillId="0" borderId="23" xfId="0" applyFont="1" applyBorder="1"/>
    <xf numFmtId="0" fontId="23" fillId="0" borderId="24" xfId="0" applyFont="1" applyBorder="1"/>
    <xf numFmtId="4" fontId="54" fillId="0" borderId="24" xfId="0" applyNumberFormat="1" applyFont="1" applyBorder="1"/>
    <xf numFmtId="4" fontId="54" fillId="0" borderId="25" xfId="0" applyNumberFormat="1" applyFont="1" applyBorder="1"/>
    <xf numFmtId="0" fontId="12" fillId="0" borderId="0" xfId="8" applyFont="1" applyAlignment="1">
      <alignment horizontal="right" wrapText="1"/>
    </xf>
    <xf numFmtId="4" fontId="12" fillId="0" borderId="0" xfId="0" applyNumberFormat="1" applyFont="1" applyAlignment="1">
      <alignment wrapText="1"/>
    </xf>
    <xf numFmtId="0" fontId="12" fillId="0" borderId="0" xfId="0" applyFont="1"/>
    <xf numFmtId="4" fontId="20" fillId="0" borderId="0" xfId="0" applyNumberFormat="1" applyFont="1" applyAlignment="1">
      <alignment horizontal="right"/>
    </xf>
    <xf numFmtId="4" fontId="32" fillId="0" borderId="0" xfId="2" applyNumberFormat="1" applyFont="1"/>
    <xf numFmtId="4" fontId="30" fillId="0" borderId="0" xfId="0" applyNumberFormat="1" applyFont="1" applyAlignment="1">
      <alignment wrapText="1"/>
    </xf>
    <xf numFmtId="4" fontId="38" fillId="0" borderId="0" xfId="5" applyNumberFormat="1" applyFont="1" applyAlignment="1">
      <alignment wrapText="1"/>
    </xf>
    <xf numFmtId="0" fontId="3" fillId="6" borderId="0" xfId="0" applyFont="1" applyFill="1" applyAlignment="1">
      <alignment vertical="top" wrapText="1"/>
    </xf>
    <xf numFmtId="0" fontId="5" fillId="3" borderId="0" xfId="0" applyFont="1" applyFill="1" applyAlignment="1">
      <alignment vertical="top" wrapText="1"/>
    </xf>
    <xf numFmtId="4" fontId="3" fillId="6" borderId="21" xfId="0" applyNumberFormat="1" applyFont="1" applyFill="1" applyBorder="1" applyAlignment="1">
      <alignment vertical="top"/>
    </xf>
    <xf numFmtId="0" fontId="5" fillId="3" borderId="0" xfId="0" applyFont="1" applyFill="1" applyAlignment="1">
      <alignment horizontal="left" vertical="top"/>
    </xf>
    <xf numFmtId="0" fontId="5" fillId="3" borderId="0" xfId="0" applyFont="1" applyFill="1" applyAlignment="1">
      <alignment horizontal="right" vertical="top"/>
    </xf>
    <xf numFmtId="4" fontId="5" fillId="3" borderId="0" xfId="0" applyNumberFormat="1" applyFont="1" applyFill="1" applyAlignment="1">
      <alignment vertical="top"/>
    </xf>
    <xf numFmtId="0" fontId="0" fillId="6" borderId="0" xfId="0" applyFill="1" applyAlignment="1">
      <alignment horizontal="right" vertical="top"/>
    </xf>
    <xf numFmtId="4" fontId="0" fillId="6" borderId="0" xfId="0" applyNumberFormat="1" applyFill="1" applyAlignment="1">
      <alignment vertical="top"/>
    </xf>
    <xf numFmtId="4" fontId="3" fillId="6" borderId="3" xfId="0" applyNumberFormat="1" applyFont="1" applyFill="1" applyBorder="1" applyAlignment="1">
      <alignment vertical="top"/>
    </xf>
    <xf numFmtId="0" fontId="0" fillId="6" borderId="0" xfId="0" applyFill="1" applyAlignment="1">
      <alignment horizontal="left" vertical="top" wrapText="1"/>
    </xf>
    <xf numFmtId="0" fontId="0" fillId="6" borderId="0" xfId="0" applyFill="1" applyAlignment="1">
      <alignment horizontal="left" vertical="top"/>
    </xf>
    <xf numFmtId="0" fontId="0" fillId="0" borderId="0" xfId="0" applyBorder="1" applyAlignment="1">
      <alignment vertical="top" wrapText="1"/>
    </xf>
    <xf numFmtId="0" fontId="45" fillId="0" borderId="0" xfId="2" applyFont="1" applyAlignment="1">
      <alignment vertical="center"/>
    </xf>
    <xf numFmtId="0" fontId="56" fillId="0" borderId="0" xfId="2" applyFont="1" applyAlignment="1">
      <alignment vertical="center"/>
    </xf>
    <xf numFmtId="0" fontId="0" fillId="0" borderId="0" xfId="0" applyFont="1"/>
    <xf numFmtId="2" fontId="6" fillId="0" borderId="0" xfId="0" applyNumberFormat="1" applyFont="1"/>
    <xf numFmtId="0" fontId="58" fillId="2" borderId="0" xfId="0" applyFont="1" applyFill="1" applyAlignment="1">
      <alignment horizontal="left" vertical="top" wrapText="1"/>
    </xf>
    <xf numFmtId="0" fontId="0" fillId="0" borderId="0" xfId="9" applyFont="1" applyBorder="1" applyAlignment="1">
      <alignment horizontal="left" vertical="center" wrapText="1" shrinkToFit="1"/>
    </xf>
    <xf numFmtId="0" fontId="8" fillId="0" borderId="0" xfId="0" applyFont="1" applyBorder="1" applyAlignment="1">
      <alignment vertical="top" wrapText="1"/>
    </xf>
    <xf numFmtId="0" fontId="0" fillId="0" borderId="0" xfId="0" applyBorder="1" applyAlignment="1">
      <alignment horizontal="left" vertical="center" wrapText="1" shrinkToFit="1"/>
    </xf>
    <xf numFmtId="0" fontId="0" fillId="0" borderId="0" xfId="0" applyBorder="1"/>
    <xf numFmtId="0" fontId="6" fillId="0" borderId="0" xfId="0" applyFont="1" applyBorder="1"/>
    <xf numFmtId="0" fontId="14" fillId="0" borderId="0" xfId="2" applyFont="1" applyBorder="1"/>
    <xf numFmtId="0" fontId="12" fillId="0" borderId="0" xfId="0" applyFont="1" applyBorder="1" applyAlignment="1">
      <alignment wrapText="1"/>
    </xf>
    <xf numFmtId="0" fontId="0" fillId="0" borderId="47" xfId="9" applyFont="1" applyBorder="1" applyAlignment="1">
      <alignment horizontal="left" vertical="center" wrapText="1" shrinkToFit="1"/>
    </xf>
    <xf numFmtId="49" fontId="40" fillId="0" borderId="50" xfId="0" applyNumberFormat="1" applyFont="1" applyBorder="1" applyAlignment="1">
      <alignment horizontal="center"/>
    </xf>
    <xf numFmtId="49" fontId="0" fillId="0" borderId="50" xfId="0" applyNumberFormat="1" applyBorder="1" applyAlignment="1">
      <alignment horizontal="justify" vertical="justify"/>
    </xf>
    <xf numFmtId="4" fontId="0" fillId="0" borderId="51" xfId="0" applyNumberFormat="1" applyBorder="1" applyAlignment="1">
      <alignment horizontal="center"/>
    </xf>
    <xf numFmtId="49" fontId="0" fillId="0" borderId="47" xfId="0" applyNumberFormat="1" applyBorder="1" applyAlignment="1">
      <alignment horizontal="justify" vertical="justify"/>
    </xf>
    <xf numFmtId="3" fontId="12" fillId="0" borderId="1" xfId="0" applyNumberFormat="1" applyFont="1" applyBorder="1" applyAlignment="1">
      <alignment horizontal="center" vertical="top" wrapText="1"/>
    </xf>
    <xf numFmtId="4" fontId="12" fillId="0" borderId="1" xfId="0" applyNumberFormat="1" applyFont="1" applyBorder="1" applyAlignment="1">
      <alignment wrapText="1"/>
    </xf>
    <xf numFmtId="168" fontId="12" fillId="0" borderId="1" xfId="0" applyNumberFormat="1" applyFont="1" applyBorder="1" applyAlignment="1">
      <alignment wrapText="1"/>
    </xf>
    <xf numFmtId="0" fontId="12" fillId="0" borderId="1" xfId="8" applyFont="1" applyBorder="1" applyAlignment="1">
      <alignment horizontal="right" wrapText="1"/>
    </xf>
    <xf numFmtId="0" fontId="12" fillId="0" borderId="1" xfId="7" applyFont="1" applyBorder="1" applyAlignment="1" applyProtection="1">
      <alignment wrapText="1"/>
      <protection locked="0"/>
    </xf>
    <xf numFmtId="0" fontId="12" fillId="0" borderId="1" xfId="0" applyFont="1" applyBorder="1"/>
    <xf numFmtId="4" fontId="12" fillId="0" borderId="1" xfId="0" applyNumberFormat="1" applyFont="1" applyBorder="1" applyAlignment="1">
      <alignment horizontal="right" wrapText="1"/>
    </xf>
    <xf numFmtId="0" fontId="0" fillId="0" borderId="1" xfId="9" applyFont="1" applyBorder="1" applyAlignment="1">
      <alignment horizontal="left" vertical="center" wrapText="1" shrinkToFit="1"/>
    </xf>
    <xf numFmtId="0" fontId="12" fillId="0" borderId="1" xfId="0" applyFont="1" applyBorder="1" applyAlignment="1">
      <alignment vertical="top" wrapText="1"/>
    </xf>
    <xf numFmtId="168" fontId="12" fillId="0" borderId="1" xfId="5" applyNumberFormat="1" applyBorder="1" applyAlignment="1">
      <alignment wrapText="1"/>
    </xf>
    <xf numFmtId="0" fontId="12" fillId="0" borderId="1" xfId="0" applyFont="1" applyBorder="1" applyAlignment="1">
      <alignment horizontal="left" vertical="top" wrapText="1"/>
    </xf>
    <xf numFmtId="0" fontId="20" fillId="0" borderId="1" xfId="0" applyFont="1" applyBorder="1" applyAlignment="1">
      <alignment horizontal="right"/>
    </xf>
    <xf numFmtId="0" fontId="20" fillId="0" borderId="1" xfId="0" applyFont="1" applyBorder="1" applyAlignment="1">
      <alignment horizontal="center" vertical="top" wrapText="1"/>
    </xf>
    <xf numFmtId="0" fontId="20" fillId="0" borderId="1" xfId="0" applyFont="1" applyBorder="1" applyAlignment="1">
      <alignment vertical="top" wrapText="1"/>
    </xf>
    <xf numFmtId="168" fontId="20" fillId="0" borderId="1" xfId="0" applyNumberFormat="1" applyFont="1" applyBorder="1" applyAlignment="1">
      <alignment wrapText="1"/>
    </xf>
    <xf numFmtId="0" fontId="12" fillId="0" borderId="1" xfId="0" applyFont="1" applyBorder="1" applyAlignment="1">
      <alignment horizontal="center" wrapText="1"/>
    </xf>
    <xf numFmtId="0" fontId="12" fillId="0" borderId="1" xfId="7" applyFont="1" applyBorder="1" applyAlignment="1">
      <alignment wrapText="1"/>
    </xf>
    <xf numFmtId="0" fontId="36" fillId="0" borderId="1" xfId="0" applyFont="1" applyBorder="1" applyAlignment="1">
      <alignment horizontal="center" vertical="top" wrapText="1"/>
    </xf>
    <xf numFmtId="0" fontId="36" fillId="0" borderId="1" xfId="0" applyFont="1" applyBorder="1" applyAlignment="1">
      <alignment vertical="top" wrapText="1"/>
    </xf>
    <xf numFmtId="0" fontId="37" fillId="0" borderId="1" xfId="0" applyFont="1" applyBorder="1" applyAlignment="1">
      <alignment wrapText="1"/>
    </xf>
    <xf numFmtId="168" fontId="30" fillId="0" borderId="1" xfId="0" applyNumberFormat="1" applyFont="1" applyBorder="1" applyAlignment="1">
      <alignment wrapText="1"/>
    </xf>
    <xf numFmtId="9" fontId="12" fillId="0" borderId="1" xfId="0" applyNumberFormat="1" applyFont="1" applyBorder="1" applyAlignment="1">
      <alignment horizontal="right" wrapText="1"/>
    </xf>
    <xf numFmtId="49" fontId="0" fillId="0" borderId="0" xfId="0" applyNumberFormat="1" applyAlignment="1">
      <alignment horizontal="left" vertical="center" wrapText="1"/>
    </xf>
    <xf numFmtId="0" fontId="0" fillId="0" borderId="1" xfId="0" applyBorder="1" applyAlignment="1">
      <alignment horizontal="right" vertical="top"/>
    </xf>
    <xf numFmtId="0" fontId="0" fillId="0" borderId="1" xfId="0" applyBorder="1" applyAlignment="1">
      <alignment vertical="top" wrapText="1"/>
    </xf>
    <xf numFmtId="4" fontId="0" fillId="0" borderId="1" xfId="0" applyNumberFormat="1" applyBorder="1" applyAlignment="1">
      <alignment vertical="top"/>
    </xf>
    <xf numFmtId="0" fontId="8" fillId="0" borderId="1" xfId="0" applyFont="1" applyBorder="1" applyAlignment="1">
      <alignment horizontal="right" vertical="top" wrapText="1"/>
    </xf>
    <xf numFmtId="0" fontId="8" fillId="0" borderId="1" xfId="0" applyFont="1" applyBorder="1" applyAlignment="1">
      <alignment vertical="top" wrapText="1"/>
    </xf>
    <xf numFmtId="4" fontId="8" fillId="0" borderId="1" xfId="0" applyNumberFormat="1" applyFont="1" applyBorder="1" applyAlignment="1">
      <alignment horizontal="right" vertical="top" wrapText="1"/>
    </xf>
    <xf numFmtId="0" fontId="0" fillId="0" borderId="1" xfId="0" applyBorder="1" applyAlignment="1">
      <alignment horizontal="right" vertical="top" wrapText="1"/>
    </xf>
    <xf numFmtId="0" fontId="8" fillId="0" borderId="1" xfId="0" applyFont="1" applyBorder="1" applyAlignment="1">
      <alignment horizontal="left" vertical="top" wrapText="1"/>
    </xf>
    <xf numFmtId="4" fontId="0" fillId="0" borderId="1" xfId="0" applyNumberFormat="1" applyBorder="1" applyAlignment="1">
      <alignment horizontal="right" vertical="top" wrapText="1"/>
    </xf>
    <xf numFmtId="0" fontId="5" fillId="0" borderId="1" xfId="0" applyFont="1" applyBorder="1" applyAlignment="1">
      <alignment horizontal="left" vertical="top"/>
    </xf>
    <xf numFmtId="0" fontId="5" fillId="0" borderId="1" xfId="0" applyFont="1" applyBorder="1" applyAlignment="1">
      <alignment vertical="top" wrapText="1"/>
    </xf>
    <xf numFmtId="0" fontId="5" fillId="0" borderId="1" xfId="0" applyFont="1" applyBorder="1" applyAlignment="1">
      <alignment horizontal="right" vertical="top"/>
    </xf>
    <xf numFmtId="4" fontId="5" fillId="0" borderId="1" xfId="0" applyNumberFormat="1" applyFont="1" applyBorder="1" applyAlignment="1">
      <alignment vertical="top"/>
    </xf>
    <xf numFmtId="0" fontId="12" fillId="0" borderId="1" xfId="0" applyFont="1" applyBorder="1" applyAlignment="1">
      <alignment horizontal="right" vertical="top" wrapText="1"/>
    </xf>
    <xf numFmtId="4" fontId="0" fillId="0" borderId="1" xfId="0" applyNumberFormat="1" applyBorder="1" applyAlignment="1">
      <alignment horizontal="right" vertical="top"/>
    </xf>
    <xf numFmtId="4" fontId="0" fillId="0" borderId="28" xfId="0" applyNumberFormat="1" applyBorder="1" applyProtection="1">
      <protection locked="0"/>
    </xf>
    <xf numFmtId="49" fontId="40" fillId="0" borderId="27" xfId="0" applyNumberFormat="1" applyFont="1" applyBorder="1" applyAlignment="1">
      <alignment horizontal="center"/>
    </xf>
    <xf numFmtId="49" fontId="0" fillId="0" borderId="1" xfId="0" applyNumberFormat="1" applyBorder="1" applyAlignment="1">
      <alignment horizontal="center"/>
    </xf>
    <xf numFmtId="49" fontId="40" fillId="0" borderId="1" xfId="0" applyNumberFormat="1" applyFont="1" applyBorder="1" applyAlignment="1">
      <alignment horizontal="center"/>
    </xf>
    <xf numFmtId="49" fontId="0" fillId="0" borderId="1" xfId="0" applyNumberFormat="1" applyBorder="1" applyAlignment="1">
      <alignment horizontal="justify" vertical="justify"/>
    </xf>
    <xf numFmtId="4" fontId="0" fillId="0" borderId="1" xfId="0" applyNumberFormat="1" applyBorder="1" applyAlignment="1">
      <alignment horizontal="center"/>
    </xf>
    <xf numFmtId="4" fontId="0" fillId="0" borderId="1" xfId="0" applyNumberFormat="1" applyBorder="1" applyProtection="1">
      <protection locked="0"/>
    </xf>
    <xf numFmtId="49" fontId="0" fillId="0" borderId="1" xfId="0" applyNumberFormat="1" applyBorder="1" applyAlignment="1">
      <alignment horizontal="justify"/>
    </xf>
    <xf numFmtId="49" fontId="0" fillId="0" borderId="28" xfId="0" applyNumberFormat="1" applyBorder="1" applyAlignment="1">
      <alignment horizontal="right"/>
    </xf>
    <xf numFmtId="49" fontId="0" fillId="0" borderId="27" xfId="0" applyNumberFormat="1" applyBorder="1" applyAlignment="1">
      <alignment horizontal="right"/>
    </xf>
    <xf numFmtId="49" fontId="0" fillId="0" borderId="27" xfId="0" applyNumberFormat="1" applyBorder="1" applyAlignment="1">
      <alignment horizontal="center" vertical="top"/>
    </xf>
    <xf numFmtId="49" fontId="40" fillId="0" borderId="1" xfId="0" applyNumberFormat="1" applyFont="1" applyBorder="1" applyAlignment="1">
      <alignment horizontal="center" wrapText="1"/>
    </xf>
    <xf numFmtId="49" fontId="3" fillId="0" borderId="1" xfId="0" applyNumberFormat="1" applyFont="1" applyBorder="1" applyAlignment="1">
      <alignment horizontal="justify" vertical="justify"/>
    </xf>
    <xf numFmtId="4" fontId="7" fillId="0" borderId="1" xfId="0" applyNumberFormat="1" applyFont="1" applyBorder="1" applyAlignment="1">
      <alignment horizontal="center"/>
    </xf>
    <xf numFmtId="4" fontId="7" fillId="0" borderId="1" xfId="0" applyNumberFormat="1" applyFont="1" applyBorder="1" applyProtection="1">
      <protection locked="0"/>
    </xf>
    <xf numFmtId="4" fontId="7" fillId="0" borderId="1" xfId="0" applyNumberFormat="1" applyFont="1" applyBorder="1"/>
    <xf numFmtId="49" fontId="0" fillId="0" borderId="47" xfId="0" applyNumberFormat="1" applyBorder="1" applyAlignment="1">
      <alignment horizontal="center"/>
    </xf>
    <xf numFmtId="49" fontId="0" fillId="0" borderId="47" xfId="0" applyNumberFormat="1" applyBorder="1" applyAlignment="1">
      <alignment horizontal="justify"/>
    </xf>
    <xf numFmtId="4" fontId="0" fillId="0" borderId="47" xfId="0" applyNumberFormat="1" applyBorder="1" applyAlignment="1">
      <alignment horizontal="center"/>
    </xf>
    <xf numFmtId="4" fontId="0" fillId="0" borderId="47" xfId="0" applyNumberFormat="1" applyBorder="1"/>
    <xf numFmtId="4" fontId="0" fillId="0" borderId="47" xfId="0" applyNumberFormat="1" applyBorder="1" applyProtection="1">
      <protection locked="0"/>
    </xf>
    <xf numFmtId="49" fontId="40" fillId="0" borderId="47" xfId="0" applyNumberFormat="1" applyFont="1" applyBorder="1" applyAlignment="1">
      <alignment horizontal="center"/>
    </xf>
    <xf numFmtId="0" fontId="12" fillId="0" borderId="1" xfId="0" applyFont="1" applyBorder="1" applyAlignment="1">
      <alignment horizontal="justify" vertical="center" wrapText="1"/>
    </xf>
    <xf numFmtId="0" fontId="0" fillId="0" borderId="22" xfId="0" applyBorder="1" applyAlignment="1">
      <alignment wrapText="1"/>
    </xf>
    <xf numFmtId="4" fontId="0" fillId="0" borderId="22" xfId="0" applyNumberFormat="1" applyBorder="1"/>
    <xf numFmtId="0" fontId="0" fillId="0" borderId="22" xfId="0" applyBorder="1"/>
    <xf numFmtId="168" fontId="12" fillId="0" borderId="1" xfId="0" applyNumberFormat="1" applyFont="1" applyBorder="1" applyAlignment="1">
      <alignment horizontal="center" wrapText="1"/>
    </xf>
    <xf numFmtId="49" fontId="12" fillId="0" borderId="1" xfId="9" applyNumberFormat="1" applyFont="1" applyBorder="1" applyAlignment="1">
      <alignment horizontal="center" vertical="top"/>
    </xf>
    <xf numFmtId="49" fontId="12" fillId="0" borderId="1" xfId="9" applyNumberFormat="1" applyFont="1" applyBorder="1" applyAlignment="1">
      <alignment horizontal="left" wrapText="1"/>
    </xf>
    <xf numFmtId="0" fontId="12" fillId="0" borderId="1" xfId="9" applyFont="1" applyBorder="1" applyAlignment="1">
      <alignment horizontal="right"/>
    </xf>
    <xf numFmtId="4" fontId="12" fillId="0" borderId="1" xfId="9" applyNumberFormat="1" applyFont="1" applyBorder="1"/>
    <xf numFmtId="4" fontId="12" fillId="0" borderId="1" xfId="9" applyNumberFormat="1" applyFont="1" applyBorder="1" applyAlignment="1">
      <alignment horizontal="right"/>
    </xf>
    <xf numFmtId="4" fontId="12" fillId="0" borderId="1" xfId="9" applyNumberFormat="1" applyFont="1" applyBorder="1" applyAlignment="1">
      <alignment horizontal="right" shrinkToFit="1"/>
    </xf>
    <xf numFmtId="0" fontId="42" fillId="0" borderId="1" xfId="9" applyFont="1" applyBorder="1" applyAlignment="1">
      <alignment wrapText="1"/>
    </xf>
    <xf numFmtId="49" fontId="12" fillId="0" borderId="1" xfId="10" applyNumberFormat="1" applyFont="1" applyBorder="1">
      <alignment vertical="top" wrapText="1"/>
    </xf>
    <xf numFmtId="49" fontId="12" fillId="0" borderId="1" xfId="11" applyNumberFormat="1" applyFont="1" applyBorder="1" applyAlignment="1">
      <alignment horizontal="left" vertical="top" wrapText="1"/>
    </xf>
    <xf numFmtId="0" fontId="12" fillId="0" borderId="1" xfId="10" applyFont="1" applyBorder="1" applyAlignment="1">
      <alignment horizontal="right"/>
    </xf>
    <xf numFmtId="4" fontId="12" fillId="0" borderId="1" xfId="10" applyNumberFormat="1" applyFont="1" applyBorder="1" applyAlignment="1">
      <alignment wrapText="1"/>
    </xf>
    <xf numFmtId="4" fontId="12" fillId="0" borderId="1" xfId="1" applyNumberFormat="1" applyFont="1" applyBorder="1"/>
    <xf numFmtId="49" fontId="12" fillId="0" borderId="1" xfId="9" applyNumberFormat="1" applyFont="1" applyBorder="1" applyAlignment="1">
      <alignment vertical="top" wrapText="1"/>
    </xf>
    <xf numFmtId="49" fontId="12" fillId="0" borderId="1" xfId="9" applyNumberFormat="1" applyFont="1" applyBorder="1" applyAlignment="1">
      <alignment wrapText="1"/>
    </xf>
    <xf numFmtId="49" fontId="12" fillId="0" borderId="1" xfId="12" applyNumberFormat="1" applyFont="1" applyBorder="1" applyAlignment="1">
      <alignment horizontal="left" vertical="top" wrapText="1"/>
    </xf>
    <xf numFmtId="49" fontId="44" fillId="0" borderId="1" xfId="9" applyNumberFormat="1" applyFont="1" applyBorder="1" applyAlignment="1">
      <alignment horizontal="left" wrapText="1"/>
    </xf>
    <xf numFmtId="0" fontId="12" fillId="0" borderId="1" xfId="11" applyFont="1" applyBorder="1" applyAlignment="1">
      <alignment vertical="top" wrapText="1"/>
    </xf>
    <xf numFmtId="0" fontId="42" fillId="0" borderId="1" xfId="0" applyFont="1" applyBorder="1"/>
    <xf numFmtId="0" fontId="43" fillId="0" borderId="1" xfId="11" applyFont="1" applyBorder="1" applyAlignment="1">
      <alignment horizontal="center"/>
    </xf>
    <xf numFmtId="2" fontId="43" fillId="0" borderId="1" xfId="11" applyNumberFormat="1" applyFont="1" applyBorder="1" applyAlignment="1">
      <alignment horizontal="center"/>
    </xf>
    <xf numFmtId="4" fontId="46" fillId="0" borderId="1" xfId="0" applyNumberFormat="1" applyFont="1" applyBorder="1" applyAlignment="1">
      <alignment horizontal="center" vertical="center"/>
    </xf>
    <xf numFmtId="49" fontId="12" fillId="0" borderId="1" xfId="0" applyNumberFormat="1" applyFont="1" applyBorder="1" applyAlignment="1">
      <alignment horizontal="left" wrapText="1"/>
    </xf>
    <xf numFmtId="0" fontId="42" fillId="0" borderId="1" xfId="0" applyFont="1" applyBorder="1" applyAlignment="1">
      <alignment horizontal="right"/>
    </xf>
    <xf numFmtId="4" fontId="12" fillId="0" borderId="1" xfId="0" applyNumberFormat="1" applyFont="1" applyBorder="1"/>
    <xf numFmtId="4" fontId="12" fillId="0" borderId="1" xfId="0" applyNumberFormat="1" applyFont="1" applyBorder="1" applyAlignment="1">
      <alignment horizontal="right"/>
    </xf>
    <xf numFmtId="49" fontId="12" fillId="0" borderId="1" xfId="0" applyNumberFormat="1" applyFont="1" applyBorder="1" applyAlignment="1">
      <alignment horizontal="left" vertical="top" wrapText="1"/>
    </xf>
    <xf numFmtId="0" fontId="42" fillId="0" borderId="1" xfId="0" applyFont="1" applyBorder="1" applyAlignment="1">
      <alignment vertical="center" wrapText="1"/>
    </xf>
    <xf numFmtId="0" fontId="42" fillId="0" borderId="1" xfId="0" applyFont="1" applyBorder="1" applyAlignment="1">
      <alignment wrapText="1"/>
    </xf>
    <xf numFmtId="4" fontId="23" fillId="0" borderId="1" xfId="0" applyNumberFormat="1" applyFont="1" applyBorder="1"/>
    <xf numFmtId="0" fontId="12" fillId="0" borderId="1" xfId="0" applyFont="1" applyBorder="1" applyAlignment="1">
      <alignment horizontal="right" vertical="top"/>
    </xf>
    <xf numFmtId="0" fontId="12" fillId="0" borderId="1" xfId="0" applyFont="1" applyBorder="1" applyAlignment="1">
      <alignment horizontal="right" vertical="center" wrapText="1"/>
    </xf>
    <xf numFmtId="0" fontId="0" fillId="0" borderId="1" xfId="0" applyBorder="1" applyAlignment="1">
      <alignment horizontal="left" vertical="top"/>
    </xf>
    <xf numFmtId="0" fontId="12" fillId="0" borderId="1" xfId="0" applyFont="1" applyBorder="1" applyAlignment="1">
      <alignment horizontal="left" vertical="center" wrapText="1"/>
    </xf>
    <xf numFmtId="4" fontId="0" fillId="0" borderId="1" xfId="0" applyNumberFormat="1" applyBorder="1" applyAlignment="1">
      <alignment vertical="top" wrapText="1"/>
    </xf>
    <xf numFmtId="4" fontId="8" fillId="0" borderId="1" xfId="0" applyNumberFormat="1" applyFont="1" applyBorder="1" applyAlignment="1">
      <alignment horizontal="right" vertical="top"/>
    </xf>
    <xf numFmtId="4" fontId="8" fillId="0" borderId="1" xfId="0" applyNumberFormat="1" applyFont="1" applyBorder="1" applyAlignment="1">
      <alignment vertical="top"/>
    </xf>
    <xf numFmtId="0" fontId="8" fillId="0" borderId="1" xfId="0" applyFont="1" applyBorder="1" applyAlignment="1">
      <alignment horizontal="right" vertical="top"/>
    </xf>
    <xf numFmtId="4" fontId="5" fillId="0" borderId="1" xfId="0" applyNumberFormat="1" applyFont="1" applyBorder="1" applyAlignment="1">
      <alignment horizontal="right" vertical="top"/>
    </xf>
    <xf numFmtId="0" fontId="8" fillId="0" borderId="1" xfId="0" applyFont="1" applyBorder="1" applyAlignment="1">
      <alignment horizontal="left" vertical="top"/>
    </xf>
    <xf numFmtId="4" fontId="0" fillId="0" borderId="1" xfId="0" applyNumberFormat="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12" fillId="0" borderId="1" xfId="0" applyFont="1" applyBorder="1" applyAlignment="1">
      <alignment horizontal="justify" vertical="top" wrapText="1"/>
    </xf>
    <xf numFmtId="0" fontId="12" fillId="0" borderId="1" xfId="0" applyFont="1" applyFill="1" applyBorder="1" applyAlignment="1">
      <alignment vertical="top" wrapText="1"/>
    </xf>
    <xf numFmtId="4" fontId="8" fillId="0" borderId="1" xfId="0" applyNumberFormat="1" applyFont="1" applyBorder="1" applyAlignment="1">
      <alignment vertical="top" wrapText="1"/>
    </xf>
    <xf numFmtId="0" fontId="27" fillId="0" borderId="1" xfId="0" applyFont="1" applyBorder="1" applyAlignment="1">
      <alignment vertical="top" wrapText="1"/>
    </xf>
    <xf numFmtId="1"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center"/>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0" fontId="0" fillId="0" borderId="1" xfId="0" applyBorder="1" applyAlignment="1">
      <alignment horizontal="right" vertical="center"/>
    </xf>
    <xf numFmtId="4" fontId="0" fillId="0" borderId="1" xfId="0" applyNumberFormat="1" applyBorder="1" applyAlignment="1">
      <alignment horizontal="center" vertical="center"/>
    </xf>
    <xf numFmtId="49" fontId="3" fillId="0" borderId="0" xfId="0" applyNumberFormat="1" applyFont="1" applyAlignment="1">
      <alignment horizontal="left" vertical="center" wrapText="1"/>
    </xf>
    <xf numFmtId="172" fontId="3" fillId="0" borderId="25" xfId="0" applyNumberFormat="1" applyFont="1" applyBorder="1"/>
    <xf numFmtId="2" fontId="7" fillId="0" borderId="1" xfId="11" applyNumberFormat="1" applyFont="1" applyBorder="1" applyAlignment="1">
      <alignment horizontal="center"/>
    </xf>
    <xf numFmtId="0" fontId="11" fillId="0" borderId="0" xfId="1" applyFont="1" applyAlignment="1">
      <alignment horizontal="center"/>
    </xf>
    <xf numFmtId="0" fontId="9" fillId="0" borderId="0" xfId="1" applyFont="1" applyAlignment="1">
      <alignment horizontal="center"/>
    </xf>
    <xf numFmtId="0" fontId="8" fillId="0" borderId="0" xfId="1" applyAlignment="1">
      <alignment horizontal="center"/>
    </xf>
    <xf numFmtId="0" fontId="10" fillId="0" borderId="0" xfId="1" applyFont="1" applyAlignment="1">
      <alignment horizontal="center"/>
    </xf>
    <xf numFmtId="0" fontId="4" fillId="0" borderId="0" xfId="1" applyFont="1" applyAlignment="1">
      <alignment horizontal="center" wrapText="1"/>
    </xf>
    <xf numFmtId="0" fontId="6" fillId="0" borderId="0" xfId="1" applyFont="1" applyAlignment="1">
      <alignment horizontal="center" wrapText="1"/>
    </xf>
    <xf numFmtId="0" fontId="4" fillId="0" borderId="0" xfId="1" applyFont="1" applyAlignment="1">
      <alignment horizontal="center"/>
    </xf>
    <xf numFmtId="0" fontId="6" fillId="0" borderId="0" xfId="1" applyFont="1" applyAlignment="1">
      <alignment horizontal="center"/>
    </xf>
    <xf numFmtId="0" fontId="17" fillId="0" borderId="0" xfId="0" applyFont="1" applyAlignment="1">
      <alignment horizontal="left" wrapText="1"/>
    </xf>
    <xf numFmtId="49" fontId="0" fillId="0" borderId="0" xfId="0" applyNumberFormat="1" applyAlignment="1">
      <alignment horizontal="left" wrapText="1"/>
    </xf>
    <xf numFmtId="0" fontId="3" fillId="0" borderId="0" xfId="0" applyFont="1" applyAlignment="1">
      <alignment horizontal="center"/>
    </xf>
    <xf numFmtId="0" fontId="4" fillId="0" borderId="21" xfId="0" applyFont="1" applyBorder="1" applyAlignment="1">
      <alignment horizontal="center" vertical="center"/>
    </xf>
    <xf numFmtId="0" fontId="4" fillId="0" borderId="38" xfId="0" applyFont="1" applyBorder="1" applyAlignment="1">
      <alignment horizontal="left"/>
    </xf>
    <xf numFmtId="0" fontId="4" fillId="0" borderId="3" xfId="0" applyFont="1" applyBorder="1" applyAlignment="1">
      <alignment horizontal="left"/>
    </xf>
    <xf numFmtId="0" fontId="4" fillId="0" borderId="41" xfId="0" applyFont="1" applyBorder="1" applyAlignment="1">
      <alignment horizontal="left"/>
    </xf>
    <xf numFmtId="0" fontId="4" fillId="0" borderId="42" xfId="0" applyFont="1" applyBorder="1" applyAlignment="1">
      <alignment horizontal="left"/>
    </xf>
    <xf numFmtId="0" fontId="4" fillId="0" borderId="45" xfId="0" applyFont="1" applyBorder="1" applyAlignment="1">
      <alignment horizontal="left"/>
    </xf>
    <xf numFmtId="0" fontId="4" fillId="0" borderId="24" xfId="0" applyFont="1" applyBorder="1" applyAlignment="1">
      <alignment horizontal="left"/>
    </xf>
    <xf numFmtId="0" fontId="16" fillId="0" borderId="0" xfId="0" applyFont="1" applyAlignment="1">
      <alignment horizontal="left" vertical="top" wrapText="1"/>
    </xf>
    <xf numFmtId="0" fontId="20" fillId="0" borderId="0" xfId="0" applyFont="1" applyAlignment="1">
      <alignment wrapText="1"/>
    </xf>
    <xf numFmtId="49" fontId="0" fillId="7" borderId="0" xfId="0" applyNumberFormat="1" applyFill="1" applyAlignment="1">
      <alignment horizontal="left" vertical="center" wrapText="1"/>
    </xf>
    <xf numFmtId="0" fontId="0" fillId="2" borderId="1" xfId="0" applyFont="1" applyFill="1" applyBorder="1" applyAlignment="1">
      <alignment horizontal="center" vertical="center"/>
    </xf>
    <xf numFmtId="49" fontId="60" fillId="2" borderId="28" xfId="19" applyNumberFormat="1" applyFont="1" applyFill="1" applyBorder="1" applyAlignment="1">
      <alignment horizontal="center"/>
    </xf>
    <xf numFmtId="49" fontId="62" fillId="2" borderId="1" xfId="19" applyNumberFormat="1" applyFont="1" applyFill="1" applyBorder="1" applyAlignment="1">
      <alignment horizontal="center"/>
    </xf>
    <xf numFmtId="49" fontId="60" fillId="2" borderId="1" xfId="19" applyNumberFormat="1" applyFont="1" applyFill="1" applyBorder="1" applyAlignment="1">
      <alignment horizontal="justify" vertical="justify"/>
    </xf>
    <xf numFmtId="4" fontId="60" fillId="2" borderId="1" xfId="19" applyNumberFormat="1" applyFont="1" applyFill="1" applyBorder="1" applyAlignment="1">
      <alignment horizontal="center"/>
    </xf>
    <xf numFmtId="4" fontId="60" fillId="2" borderId="1" xfId="19" applyNumberFormat="1" applyFont="1" applyFill="1" applyBorder="1"/>
    <xf numFmtId="4" fontId="60" fillId="2" borderId="1" xfId="19" applyNumberFormat="1" applyFont="1" applyFill="1" applyBorder="1" applyProtection="1">
      <protection locked="0"/>
    </xf>
    <xf numFmtId="0" fontId="27" fillId="2" borderId="1" xfId="0" applyFont="1" applyFill="1" applyBorder="1" applyAlignment="1">
      <alignment horizontal="center" vertical="center"/>
    </xf>
    <xf numFmtId="49" fontId="60" fillId="2" borderId="1" xfId="19" applyNumberFormat="1" applyFont="1" applyFill="1" applyBorder="1" applyAlignment="1">
      <alignment horizontal="justify"/>
    </xf>
    <xf numFmtId="49" fontId="40" fillId="2" borderId="1" xfId="19" applyNumberFormat="1" applyFont="1" applyFill="1" applyBorder="1" applyAlignment="1">
      <alignment horizontal="center" vertical="center"/>
    </xf>
    <xf numFmtId="0" fontId="63" fillId="0" borderId="47" xfId="11" applyFont="1" applyBorder="1" applyAlignment="1">
      <alignment horizontal="left" vertical="top" wrapText="1"/>
    </xf>
    <xf numFmtId="0" fontId="30" fillId="0" borderId="22" xfId="0" applyFont="1" applyBorder="1"/>
    <xf numFmtId="0" fontId="30" fillId="0" borderId="47" xfId="0" applyFont="1" applyBorder="1"/>
    <xf numFmtId="0" fontId="62" fillId="0" borderId="0" xfId="11" applyFont="1" applyAlignment="1">
      <alignment horizontal="left" vertical="top" wrapText="1"/>
    </xf>
    <xf numFmtId="0" fontId="59" fillId="0" borderId="47" xfId="11" applyFont="1" applyBorder="1" applyAlignment="1">
      <alignment vertical="top" wrapText="1"/>
    </xf>
    <xf numFmtId="0" fontId="7" fillId="0" borderId="2" xfId="11" applyFont="1" applyBorder="1" applyAlignment="1">
      <alignment horizontal="center"/>
    </xf>
    <xf numFmtId="2" fontId="7" fillId="0" borderId="2" xfId="11" applyNumberFormat="1" applyFont="1" applyBorder="1" applyAlignment="1">
      <alignment horizontal="center"/>
    </xf>
    <xf numFmtId="4" fontId="7" fillId="0" borderId="2" xfId="11" applyNumberFormat="1" applyFont="1" applyBorder="1" applyAlignment="1">
      <alignment horizontal="center"/>
    </xf>
    <xf numFmtId="4" fontId="59" fillId="0" borderId="15" xfId="0" applyNumberFormat="1" applyFont="1" applyBorder="1" applyAlignment="1">
      <alignment horizontal="center" vertical="center"/>
    </xf>
    <xf numFmtId="0" fontId="59" fillId="0" borderId="4" xfId="0" applyFont="1" applyBorder="1" applyAlignment="1">
      <alignment vertical="center" wrapText="1"/>
    </xf>
    <xf numFmtId="0" fontId="7" fillId="0" borderId="11" xfId="11" applyFont="1" applyBorder="1" applyAlignment="1">
      <alignment horizontal="center"/>
    </xf>
    <xf numFmtId="2" fontId="7" fillId="0" borderId="11" xfId="11" applyNumberFormat="1" applyFont="1" applyBorder="1" applyAlignment="1">
      <alignment horizontal="center"/>
    </xf>
    <xf numFmtId="4" fontId="59" fillId="0" borderId="11" xfId="0" applyNumberFormat="1" applyFont="1" applyBorder="1" applyAlignment="1">
      <alignment horizontal="center" vertical="center"/>
    </xf>
    <xf numFmtId="0" fontId="64" fillId="0" borderId="47" xfId="11" applyFont="1" applyBorder="1" applyAlignment="1">
      <alignment vertical="top" wrapText="1"/>
    </xf>
    <xf numFmtId="0" fontId="7" fillId="0" borderId="15" xfId="11" applyFont="1" applyBorder="1" applyAlignment="1">
      <alignment horizontal="center"/>
    </xf>
    <xf numFmtId="2" fontId="7" fillId="0" borderId="15" xfId="11" applyNumberFormat="1" applyFont="1" applyBorder="1" applyAlignment="1">
      <alignment horizontal="center"/>
    </xf>
    <xf numFmtId="0" fontId="7" fillId="0" borderId="47" xfId="13" applyFont="1" applyBorder="1" applyAlignment="1">
      <alignment wrapText="1"/>
    </xf>
    <xf numFmtId="0" fontId="65" fillId="0" borderId="0" xfId="13" applyFont="1" applyAlignment="1">
      <alignment wrapText="1"/>
    </xf>
    <xf numFmtId="0" fontId="7" fillId="0" borderId="47" xfId="11" applyFont="1" applyBorder="1" applyAlignment="1">
      <alignment horizontal="center"/>
    </xf>
    <xf numFmtId="0" fontId="59" fillId="0" borderId="0" xfId="11" applyFont="1" applyAlignment="1">
      <alignment vertical="top" wrapText="1"/>
    </xf>
    <xf numFmtId="0" fontId="7" fillId="0" borderId="15" xfId="14" applyFont="1" applyBorder="1" applyAlignment="1">
      <alignment horizontal="center"/>
    </xf>
    <xf numFmtId="4" fontId="7" fillId="0" borderId="15" xfId="14" applyNumberFormat="1" applyFont="1" applyBorder="1" applyAlignment="1">
      <alignment horizontal="center"/>
    </xf>
    <xf numFmtId="4" fontId="7" fillId="0" borderId="15" xfId="15" applyNumberFormat="1" applyFont="1" applyBorder="1" applyAlignment="1" applyProtection="1">
      <alignment horizontal="center"/>
      <protection locked="0"/>
    </xf>
    <xf numFmtId="0" fontId="59" fillId="0" borderId="0" xfId="0" applyFont="1" applyAlignment="1">
      <alignment vertical="center" wrapText="1"/>
    </xf>
    <xf numFmtId="4" fontId="7" fillId="0" borderId="2" xfId="11" applyNumberFormat="1" applyFont="1" applyBorder="1" applyAlignment="1">
      <alignment horizontal="center" vertical="center"/>
    </xf>
    <xf numFmtId="49" fontId="30" fillId="0" borderId="47" xfId="9" applyNumberFormat="1" applyFont="1" applyBorder="1" applyAlignment="1">
      <alignment horizontal="center" vertical="top"/>
    </xf>
    <xf numFmtId="49" fontId="30" fillId="0" borderId="47" xfId="9" applyNumberFormat="1" applyFont="1" applyBorder="1" applyAlignment="1">
      <alignment horizontal="center"/>
    </xf>
    <xf numFmtId="49" fontId="38" fillId="0" borderId="1" xfId="9" applyNumberFormat="1" applyFont="1" applyBorder="1" applyAlignment="1">
      <alignment horizontal="center"/>
    </xf>
    <xf numFmtId="0" fontId="59" fillId="0" borderId="1" xfId="0" applyFont="1" applyBorder="1" applyAlignment="1">
      <alignment vertical="center" wrapText="1"/>
    </xf>
    <xf numFmtId="0" fontId="7" fillId="0" borderId="1" xfId="11" applyFont="1" applyBorder="1" applyAlignment="1">
      <alignment horizontal="center"/>
    </xf>
    <xf numFmtId="4" fontId="59" fillId="0" borderId="1" xfId="0" applyNumberFormat="1" applyFont="1" applyBorder="1" applyAlignment="1">
      <alignment horizontal="center" vertical="center"/>
    </xf>
    <xf numFmtId="4" fontId="7" fillId="0" borderId="1" xfId="11" applyNumberFormat="1" applyFont="1" applyBorder="1" applyAlignment="1">
      <alignment horizontal="center" vertical="center"/>
    </xf>
    <xf numFmtId="0" fontId="30" fillId="0" borderId="1" xfId="0" applyFont="1" applyBorder="1" applyAlignment="1">
      <alignment horizontal="center"/>
    </xf>
    <xf numFmtId="4" fontId="7" fillId="0" borderId="1" xfId="11" applyNumberFormat="1" applyFont="1" applyBorder="1" applyAlignment="1">
      <alignment horizontal="center"/>
    </xf>
    <xf numFmtId="49" fontId="30" fillId="0" borderId="1" xfId="9" applyNumberFormat="1" applyFont="1" applyBorder="1" applyAlignment="1">
      <alignment horizontal="center"/>
    </xf>
    <xf numFmtId="0" fontId="7" fillId="0" borderId="1" xfId="13" applyFont="1" applyBorder="1" applyAlignment="1">
      <alignment wrapText="1"/>
    </xf>
    <xf numFmtId="0" fontId="59" fillId="0" borderId="1" xfId="11" applyFont="1" applyBorder="1" applyAlignment="1">
      <alignment vertical="top" wrapText="1"/>
    </xf>
    <xf numFmtId="0" fontId="7" fillId="0" borderId="1" xfId="14" applyFont="1" applyBorder="1" applyAlignment="1">
      <alignment horizontal="center"/>
    </xf>
    <xf numFmtId="4" fontId="7" fillId="0" borderId="1" xfId="14" applyNumberFormat="1" applyFont="1" applyBorder="1" applyAlignment="1">
      <alignment horizontal="center"/>
    </xf>
    <xf numFmtId="4" fontId="7" fillId="0" borderId="1" xfId="15" applyNumberFormat="1" applyFont="1" applyBorder="1" applyAlignment="1" applyProtection="1">
      <alignment horizontal="center"/>
      <protection locked="0"/>
    </xf>
    <xf numFmtId="0" fontId="7" fillId="0" borderId="1" xfId="13" applyFont="1" applyBorder="1" applyAlignment="1">
      <alignment vertical="center" wrapText="1"/>
    </xf>
    <xf numFmtId="0" fontId="59" fillId="0" borderId="1" xfId="11" applyFont="1" applyBorder="1" applyAlignment="1">
      <alignment vertical="center" wrapText="1"/>
    </xf>
    <xf numFmtId="49" fontId="30" fillId="0" borderId="20" xfId="9" applyNumberFormat="1" applyFont="1" applyBorder="1" applyAlignment="1">
      <alignment horizontal="center" vertical="top"/>
    </xf>
    <xf numFmtId="49" fontId="30" fillId="0" borderId="1" xfId="9" applyNumberFormat="1" applyFont="1" applyBorder="1" applyAlignment="1">
      <alignment horizontal="center" vertical="center"/>
    </xf>
    <xf numFmtId="0" fontId="7" fillId="0" borderId="1" xfId="17" applyFont="1" applyBorder="1" applyAlignment="1">
      <alignment horizontal="left" wrapText="1"/>
    </xf>
    <xf numFmtId="0" fontId="7" fillId="0" borderId="1" xfId="17" applyFont="1" applyBorder="1" applyAlignment="1">
      <alignment horizontal="center"/>
    </xf>
    <xf numFmtId="4" fontId="7" fillId="0" borderId="1" xfId="17" applyNumberFormat="1" applyFont="1" applyBorder="1" applyAlignment="1">
      <alignment horizontal="right"/>
    </xf>
    <xf numFmtId="4" fontId="7" fillId="0" borderId="1" xfId="1" applyNumberFormat="1" applyFont="1" applyBorder="1" applyAlignment="1">
      <alignment horizontal="right"/>
    </xf>
    <xf numFmtId="0" fontId="7" fillId="0" borderId="1" xfId="11" applyFont="1" applyBorder="1" applyAlignment="1">
      <alignment horizontal="center" vertical="center"/>
    </xf>
    <xf numFmtId="2" fontId="7" fillId="0" borderId="1" xfId="11" applyNumberFormat="1" applyFont="1" applyBorder="1" applyAlignment="1">
      <alignment horizontal="center" vertical="center"/>
    </xf>
    <xf numFmtId="0" fontId="7" fillId="0" borderId="1" xfId="18" applyFont="1" applyBorder="1" applyAlignment="1">
      <alignment horizontal="left" wrapText="1"/>
    </xf>
    <xf numFmtId="4" fontId="7" fillId="0" borderId="1" xfId="13" applyNumberFormat="1" applyFont="1" applyBorder="1" applyAlignment="1">
      <alignment horizontal="right" wrapText="1"/>
    </xf>
    <xf numFmtId="0" fontId="30" fillId="0" borderId="1" xfId="17" applyFont="1" applyBorder="1" applyAlignment="1">
      <alignment vertical="top" wrapText="1"/>
    </xf>
    <xf numFmtId="0" fontId="12" fillId="0" borderId="1" xfId="17" applyFont="1" applyBorder="1" applyAlignment="1">
      <alignment vertical="top" wrapText="1"/>
    </xf>
    <xf numFmtId="0" fontId="7" fillId="0" borderId="1" xfId="20" applyFont="1" applyBorder="1" applyAlignment="1">
      <alignment horizontal="left" vertical="top" wrapText="1"/>
    </xf>
    <xf numFmtId="0" fontId="66" fillId="0" borderId="1" xfId="13" applyFont="1" applyBorder="1" applyAlignment="1">
      <alignment wrapText="1"/>
    </xf>
    <xf numFmtId="0" fontId="30" fillId="0" borderId="1" xfId="16" applyFont="1" applyBorder="1" applyAlignment="1">
      <alignment vertical="top" wrapText="1"/>
    </xf>
    <xf numFmtId="0" fontId="30" fillId="0" borderId="1" xfId="16" applyFont="1" applyBorder="1" applyAlignment="1">
      <alignment horizontal="center"/>
    </xf>
    <xf numFmtId="164" fontId="7" fillId="0" borderId="1" xfId="1" applyNumberFormat="1" applyFont="1" applyBorder="1" applyAlignment="1">
      <alignment horizontal="right"/>
    </xf>
    <xf numFmtId="4" fontId="7" fillId="0" borderId="1" xfId="17" applyNumberFormat="1" applyFont="1" applyBorder="1" applyAlignment="1">
      <alignment horizontal="center" vertical="center"/>
    </xf>
    <xf numFmtId="0" fontId="7" fillId="0" borderId="1" xfId="18" applyFont="1" applyBorder="1" applyAlignment="1">
      <alignment horizontal="center" vertical="center" wrapText="1"/>
    </xf>
    <xf numFmtId="4" fontId="7" fillId="0" borderId="1" xfId="18" applyNumberFormat="1" applyFont="1" applyBorder="1" applyAlignment="1">
      <alignment horizontal="right" vertical="center"/>
    </xf>
  </cellXfs>
  <cellStyles count="21">
    <cellStyle name="Navadno" xfId="0" builtinId="0"/>
    <cellStyle name="Navadno 12 2" xfId="18" xr:uid="{00000000-0005-0000-0000-000001000000}"/>
    <cellStyle name="Navadno 15" xfId="10" xr:uid="{00000000-0005-0000-0000-000002000000}"/>
    <cellStyle name="Navadno 16" xfId="11" xr:uid="{00000000-0005-0000-0000-000003000000}"/>
    <cellStyle name="Navadno 16 2" xfId="14" xr:uid="{00000000-0005-0000-0000-000004000000}"/>
    <cellStyle name="Navadno 2" xfId="2" xr:uid="{00000000-0005-0000-0000-000005000000}"/>
    <cellStyle name="Navadno 2 2" xfId="1" xr:uid="{00000000-0005-0000-0000-000006000000}"/>
    <cellStyle name="Navadno 2 2 2" xfId="13" xr:uid="{00000000-0005-0000-0000-000007000000}"/>
    <cellStyle name="Navadno 2 2 2 2" xfId="20" xr:uid="{D725D1D5-028D-4416-8C2C-C2FC6736C31A}"/>
    <cellStyle name="Navadno 2 7" xfId="15" xr:uid="{00000000-0005-0000-0000-000008000000}"/>
    <cellStyle name="Navadno 3" xfId="19" xr:uid="{22C37DB4-C19C-485F-849E-5F0EFF2D00AD}"/>
    <cellStyle name="Navadno 4" xfId="4" xr:uid="{00000000-0005-0000-0000-000009000000}"/>
    <cellStyle name="Navadno 4 3" xfId="16" xr:uid="{00000000-0005-0000-0000-00000A000000}"/>
    <cellStyle name="Navadno 51" xfId="12" xr:uid="{00000000-0005-0000-0000-00000B000000}"/>
    <cellStyle name="Navadno 6" xfId="6" xr:uid="{00000000-0005-0000-0000-00000C000000}"/>
    <cellStyle name="Navadno 7" xfId="17" xr:uid="{00000000-0005-0000-0000-00000D000000}"/>
    <cellStyle name="Navadno_Popis_LENA_LEVEC_PGD" xfId="8" xr:uid="{00000000-0005-0000-0000-00000E000000}"/>
    <cellStyle name="Navadno_Prazen popis1" xfId="5" xr:uid="{00000000-0005-0000-0000-00000F000000}"/>
    <cellStyle name="Navadno_TUS_Planet popis" xfId="7" xr:uid="{00000000-0005-0000-0000-000010000000}"/>
    <cellStyle name="Normal 2" xfId="9" xr:uid="{00000000-0005-0000-0000-000011000000}"/>
    <cellStyle name="Normal 4" xfId="3" xr:uid="{00000000-0005-0000-0000-000012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2162175</xdr:colOff>
      <xdr:row>0</xdr:row>
      <xdr:rowOff>0</xdr:rowOff>
    </xdr:from>
    <xdr:to>
      <xdr:col>2</xdr:col>
      <xdr:colOff>295275</xdr:colOff>
      <xdr:row>1</xdr:row>
      <xdr:rowOff>135255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2895600" y="1299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26"/>
  <sheetViews>
    <sheetView view="pageBreakPreview" topLeftCell="A9" zoomScale="115" zoomScaleNormal="100" zoomScaleSheetLayoutView="115" workbookViewId="0">
      <selection activeCell="E20" sqref="E20"/>
    </sheetView>
  </sheetViews>
  <sheetFormatPr defaultRowHeight="13.2" x14ac:dyDescent="0.25"/>
  <cols>
    <col min="1" max="1" width="12.6640625" style="2" customWidth="1"/>
    <col min="2" max="2" width="8.5546875" style="2" customWidth="1"/>
    <col min="3" max="3" width="5.33203125" style="2" hidden="1" customWidth="1"/>
    <col min="4" max="7" width="9.109375" style="2"/>
    <col min="8" max="8" width="14" style="2" customWidth="1"/>
    <col min="9" max="9" width="12.6640625" style="2" customWidth="1"/>
    <col min="10" max="256" width="9.109375" style="2"/>
    <col min="257" max="257" width="12.6640625" style="2" customWidth="1"/>
    <col min="258" max="258" width="8.5546875" style="2" customWidth="1"/>
    <col min="259" max="259" width="0" style="2" hidden="1" customWidth="1"/>
    <col min="260" max="263" width="9.109375" style="2"/>
    <col min="264" max="264" width="14" style="2" customWidth="1"/>
    <col min="265" max="265" width="12.6640625" style="2" customWidth="1"/>
    <col min="266" max="512" width="9.109375" style="2"/>
    <col min="513" max="513" width="12.6640625" style="2" customWidth="1"/>
    <col min="514" max="514" width="8.5546875" style="2" customWidth="1"/>
    <col min="515" max="515" width="0" style="2" hidden="1" customWidth="1"/>
    <col min="516" max="519" width="9.109375" style="2"/>
    <col min="520" max="520" width="14" style="2" customWidth="1"/>
    <col min="521" max="521" width="12.6640625" style="2" customWidth="1"/>
    <col min="522" max="768" width="9.109375" style="2"/>
    <col min="769" max="769" width="12.6640625" style="2" customWidth="1"/>
    <col min="770" max="770" width="8.5546875" style="2" customWidth="1"/>
    <col min="771" max="771" width="0" style="2" hidden="1" customWidth="1"/>
    <col min="772" max="775" width="9.109375" style="2"/>
    <col min="776" max="776" width="14" style="2" customWidth="1"/>
    <col min="777" max="777" width="12.6640625" style="2" customWidth="1"/>
    <col min="778" max="1024" width="9.109375" style="2"/>
    <col min="1025" max="1025" width="12.6640625" style="2" customWidth="1"/>
    <col min="1026" max="1026" width="8.5546875" style="2" customWidth="1"/>
    <col min="1027" max="1027" width="0" style="2" hidden="1" customWidth="1"/>
    <col min="1028" max="1031" width="9.109375" style="2"/>
    <col min="1032" max="1032" width="14" style="2" customWidth="1"/>
    <col min="1033" max="1033" width="12.6640625" style="2" customWidth="1"/>
    <col min="1034" max="1280" width="9.109375" style="2"/>
    <col min="1281" max="1281" width="12.6640625" style="2" customWidth="1"/>
    <col min="1282" max="1282" width="8.5546875" style="2" customWidth="1"/>
    <col min="1283" max="1283" width="0" style="2" hidden="1" customWidth="1"/>
    <col min="1284" max="1287" width="9.109375" style="2"/>
    <col min="1288" max="1288" width="14" style="2" customWidth="1"/>
    <col min="1289" max="1289" width="12.6640625" style="2" customWidth="1"/>
    <col min="1290" max="1536" width="9.109375" style="2"/>
    <col min="1537" max="1537" width="12.6640625" style="2" customWidth="1"/>
    <col min="1538" max="1538" width="8.5546875" style="2" customWidth="1"/>
    <col min="1539" max="1539" width="0" style="2" hidden="1" customWidth="1"/>
    <col min="1540" max="1543" width="9.109375" style="2"/>
    <col min="1544" max="1544" width="14" style="2" customWidth="1"/>
    <col min="1545" max="1545" width="12.6640625" style="2" customWidth="1"/>
    <col min="1546" max="1792" width="9.109375" style="2"/>
    <col min="1793" max="1793" width="12.6640625" style="2" customWidth="1"/>
    <col min="1794" max="1794" width="8.5546875" style="2" customWidth="1"/>
    <col min="1795" max="1795" width="0" style="2" hidden="1" customWidth="1"/>
    <col min="1796" max="1799" width="9.109375" style="2"/>
    <col min="1800" max="1800" width="14" style="2" customWidth="1"/>
    <col min="1801" max="1801" width="12.6640625" style="2" customWidth="1"/>
    <col min="1802" max="2048" width="9.109375" style="2"/>
    <col min="2049" max="2049" width="12.6640625" style="2" customWidth="1"/>
    <col min="2050" max="2050" width="8.5546875" style="2" customWidth="1"/>
    <col min="2051" max="2051" width="0" style="2" hidden="1" customWidth="1"/>
    <col min="2052" max="2055" width="9.109375" style="2"/>
    <col min="2056" max="2056" width="14" style="2" customWidth="1"/>
    <col min="2057" max="2057" width="12.6640625" style="2" customWidth="1"/>
    <col min="2058" max="2304" width="9.109375" style="2"/>
    <col min="2305" max="2305" width="12.6640625" style="2" customWidth="1"/>
    <col min="2306" max="2306" width="8.5546875" style="2" customWidth="1"/>
    <col min="2307" max="2307" width="0" style="2" hidden="1" customWidth="1"/>
    <col min="2308" max="2311" width="9.109375" style="2"/>
    <col min="2312" max="2312" width="14" style="2" customWidth="1"/>
    <col min="2313" max="2313" width="12.6640625" style="2" customWidth="1"/>
    <col min="2314" max="2560" width="9.109375" style="2"/>
    <col min="2561" max="2561" width="12.6640625" style="2" customWidth="1"/>
    <col min="2562" max="2562" width="8.5546875" style="2" customWidth="1"/>
    <col min="2563" max="2563" width="0" style="2" hidden="1" customWidth="1"/>
    <col min="2564" max="2567" width="9.109375" style="2"/>
    <col min="2568" max="2568" width="14" style="2" customWidth="1"/>
    <col min="2569" max="2569" width="12.6640625" style="2" customWidth="1"/>
    <col min="2570" max="2816" width="9.109375" style="2"/>
    <col min="2817" max="2817" width="12.6640625" style="2" customWidth="1"/>
    <col min="2818" max="2818" width="8.5546875" style="2" customWidth="1"/>
    <col min="2819" max="2819" width="0" style="2" hidden="1" customWidth="1"/>
    <col min="2820" max="2823" width="9.109375" style="2"/>
    <col min="2824" max="2824" width="14" style="2" customWidth="1"/>
    <col min="2825" max="2825" width="12.6640625" style="2" customWidth="1"/>
    <col min="2826" max="3072" width="9.109375" style="2"/>
    <col min="3073" max="3073" width="12.6640625" style="2" customWidth="1"/>
    <col min="3074" max="3074" width="8.5546875" style="2" customWidth="1"/>
    <col min="3075" max="3075" width="0" style="2" hidden="1" customWidth="1"/>
    <col min="3076" max="3079" width="9.109375" style="2"/>
    <col min="3080" max="3080" width="14" style="2" customWidth="1"/>
    <col min="3081" max="3081" width="12.6640625" style="2" customWidth="1"/>
    <col min="3082" max="3328" width="9.109375" style="2"/>
    <col min="3329" max="3329" width="12.6640625" style="2" customWidth="1"/>
    <col min="3330" max="3330" width="8.5546875" style="2" customWidth="1"/>
    <col min="3331" max="3331" width="0" style="2" hidden="1" customWidth="1"/>
    <col min="3332" max="3335" width="9.109375" style="2"/>
    <col min="3336" max="3336" width="14" style="2" customWidth="1"/>
    <col min="3337" max="3337" width="12.6640625" style="2" customWidth="1"/>
    <col min="3338" max="3584" width="9.109375" style="2"/>
    <col min="3585" max="3585" width="12.6640625" style="2" customWidth="1"/>
    <col min="3586" max="3586" width="8.5546875" style="2" customWidth="1"/>
    <col min="3587" max="3587" width="0" style="2" hidden="1" customWidth="1"/>
    <col min="3588" max="3591" width="9.109375" style="2"/>
    <col min="3592" max="3592" width="14" style="2" customWidth="1"/>
    <col min="3593" max="3593" width="12.6640625" style="2" customWidth="1"/>
    <col min="3594" max="3840" width="9.109375" style="2"/>
    <col min="3841" max="3841" width="12.6640625" style="2" customWidth="1"/>
    <col min="3842" max="3842" width="8.5546875" style="2" customWidth="1"/>
    <col min="3843" max="3843" width="0" style="2" hidden="1" customWidth="1"/>
    <col min="3844" max="3847" width="9.109375" style="2"/>
    <col min="3848" max="3848" width="14" style="2" customWidth="1"/>
    <col min="3849" max="3849" width="12.6640625" style="2" customWidth="1"/>
    <col min="3850" max="4096" width="9.109375" style="2"/>
    <col min="4097" max="4097" width="12.6640625" style="2" customWidth="1"/>
    <col min="4098" max="4098" width="8.5546875" style="2" customWidth="1"/>
    <col min="4099" max="4099" width="0" style="2" hidden="1" customWidth="1"/>
    <col min="4100" max="4103" width="9.109375" style="2"/>
    <col min="4104" max="4104" width="14" style="2" customWidth="1"/>
    <col min="4105" max="4105" width="12.6640625" style="2" customWidth="1"/>
    <col min="4106" max="4352" width="9.109375" style="2"/>
    <col min="4353" max="4353" width="12.6640625" style="2" customWidth="1"/>
    <col min="4354" max="4354" width="8.5546875" style="2" customWidth="1"/>
    <col min="4355" max="4355" width="0" style="2" hidden="1" customWidth="1"/>
    <col min="4356" max="4359" width="9.109375" style="2"/>
    <col min="4360" max="4360" width="14" style="2" customWidth="1"/>
    <col min="4361" max="4361" width="12.6640625" style="2" customWidth="1"/>
    <col min="4362" max="4608" width="9.109375" style="2"/>
    <col min="4609" max="4609" width="12.6640625" style="2" customWidth="1"/>
    <col min="4610" max="4610" width="8.5546875" style="2" customWidth="1"/>
    <col min="4611" max="4611" width="0" style="2" hidden="1" customWidth="1"/>
    <col min="4612" max="4615" width="9.109375" style="2"/>
    <col min="4616" max="4616" width="14" style="2" customWidth="1"/>
    <col min="4617" max="4617" width="12.6640625" style="2" customWidth="1"/>
    <col min="4618" max="4864" width="9.109375" style="2"/>
    <col min="4865" max="4865" width="12.6640625" style="2" customWidth="1"/>
    <col min="4866" max="4866" width="8.5546875" style="2" customWidth="1"/>
    <col min="4867" max="4867" width="0" style="2" hidden="1" customWidth="1"/>
    <col min="4868" max="4871" width="9.109375" style="2"/>
    <col min="4872" max="4872" width="14" style="2" customWidth="1"/>
    <col min="4873" max="4873" width="12.6640625" style="2" customWidth="1"/>
    <col min="4874" max="5120" width="9.109375" style="2"/>
    <col min="5121" max="5121" width="12.6640625" style="2" customWidth="1"/>
    <col min="5122" max="5122" width="8.5546875" style="2" customWidth="1"/>
    <col min="5123" max="5123" width="0" style="2" hidden="1" customWidth="1"/>
    <col min="5124" max="5127" width="9.109375" style="2"/>
    <col min="5128" max="5128" width="14" style="2" customWidth="1"/>
    <col min="5129" max="5129" width="12.6640625" style="2" customWidth="1"/>
    <col min="5130" max="5376" width="9.109375" style="2"/>
    <col min="5377" max="5377" width="12.6640625" style="2" customWidth="1"/>
    <col min="5378" max="5378" width="8.5546875" style="2" customWidth="1"/>
    <col min="5379" max="5379" width="0" style="2" hidden="1" customWidth="1"/>
    <col min="5380" max="5383" width="9.109375" style="2"/>
    <col min="5384" max="5384" width="14" style="2" customWidth="1"/>
    <col min="5385" max="5385" width="12.6640625" style="2" customWidth="1"/>
    <col min="5386" max="5632" width="9.109375" style="2"/>
    <col min="5633" max="5633" width="12.6640625" style="2" customWidth="1"/>
    <col min="5634" max="5634" width="8.5546875" style="2" customWidth="1"/>
    <col min="5635" max="5635" width="0" style="2" hidden="1" customWidth="1"/>
    <col min="5636" max="5639" width="9.109375" style="2"/>
    <col min="5640" max="5640" width="14" style="2" customWidth="1"/>
    <col min="5641" max="5641" width="12.6640625" style="2" customWidth="1"/>
    <col min="5642" max="5888" width="9.109375" style="2"/>
    <col min="5889" max="5889" width="12.6640625" style="2" customWidth="1"/>
    <col min="5890" max="5890" width="8.5546875" style="2" customWidth="1"/>
    <col min="5891" max="5891" width="0" style="2" hidden="1" customWidth="1"/>
    <col min="5892" max="5895" width="9.109375" style="2"/>
    <col min="5896" max="5896" width="14" style="2" customWidth="1"/>
    <col min="5897" max="5897" width="12.6640625" style="2" customWidth="1"/>
    <col min="5898" max="6144" width="9.109375" style="2"/>
    <col min="6145" max="6145" width="12.6640625" style="2" customWidth="1"/>
    <col min="6146" max="6146" width="8.5546875" style="2" customWidth="1"/>
    <col min="6147" max="6147" width="0" style="2" hidden="1" customWidth="1"/>
    <col min="6148" max="6151" width="9.109375" style="2"/>
    <col min="6152" max="6152" width="14" style="2" customWidth="1"/>
    <col min="6153" max="6153" width="12.6640625" style="2" customWidth="1"/>
    <col min="6154" max="6400" width="9.109375" style="2"/>
    <col min="6401" max="6401" width="12.6640625" style="2" customWidth="1"/>
    <col min="6402" max="6402" width="8.5546875" style="2" customWidth="1"/>
    <col min="6403" max="6403" width="0" style="2" hidden="1" customWidth="1"/>
    <col min="6404" max="6407" width="9.109375" style="2"/>
    <col min="6408" max="6408" width="14" style="2" customWidth="1"/>
    <col min="6409" max="6409" width="12.6640625" style="2" customWidth="1"/>
    <col min="6410" max="6656" width="9.109375" style="2"/>
    <col min="6657" max="6657" width="12.6640625" style="2" customWidth="1"/>
    <col min="6658" max="6658" width="8.5546875" style="2" customWidth="1"/>
    <col min="6659" max="6659" width="0" style="2" hidden="1" customWidth="1"/>
    <col min="6660" max="6663" width="9.109375" style="2"/>
    <col min="6664" max="6664" width="14" style="2" customWidth="1"/>
    <col min="6665" max="6665" width="12.6640625" style="2" customWidth="1"/>
    <col min="6666" max="6912" width="9.109375" style="2"/>
    <col min="6913" max="6913" width="12.6640625" style="2" customWidth="1"/>
    <col min="6914" max="6914" width="8.5546875" style="2" customWidth="1"/>
    <col min="6915" max="6915" width="0" style="2" hidden="1" customWidth="1"/>
    <col min="6916" max="6919" width="9.109375" style="2"/>
    <col min="6920" max="6920" width="14" style="2" customWidth="1"/>
    <col min="6921" max="6921" width="12.6640625" style="2" customWidth="1"/>
    <col min="6922" max="7168" width="9.109375" style="2"/>
    <col min="7169" max="7169" width="12.6640625" style="2" customWidth="1"/>
    <col min="7170" max="7170" width="8.5546875" style="2" customWidth="1"/>
    <col min="7171" max="7171" width="0" style="2" hidden="1" customWidth="1"/>
    <col min="7172" max="7175" width="9.109375" style="2"/>
    <col min="7176" max="7176" width="14" style="2" customWidth="1"/>
    <col min="7177" max="7177" width="12.6640625" style="2" customWidth="1"/>
    <col min="7178" max="7424" width="9.109375" style="2"/>
    <col min="7425" max="7425" width="12.6640625" style="2" customWidth="1"/>
    <col min="7426" max="7426" width="8.5546875" style="2" customWidth="1"/>
    <col min="7427" max="7427" width="0" style="2" hidden="1" customWidth="1"/>
    <col min="7428" max="7431" width="9.109375" style="2"/>
    <col min="7432" max="7432" width="14" style="2" customWidth="1"/>
    <col min="7433" max="7433" width="12.6640625" style="2" customWidth="1"/>
    <col min="7434" max="7680" width="9.109375" style="2"/>
    <col min="7681" max="7681" width="12.6640625" style="2" customWidth="1"/>
    <col min="7682" max="7682" width="8.5546875" style="2" customWidth="1"/>
    <col min="7683" max="7683" width="0" style="2" hidden="1" customWidth="1"/>
    <col min="7684" max="7687" width="9.109375" style="2"/>
    <col min="7688" max="7688" width="14" style="2" customWidth="1"/>
    <col min="7689" max="7689" width="12.6640625" style="2" customWidth="1"/>
    <col min="7690" max="7936" width="9.109375" style="2"/>
    <col min="7937" max="7937" width="12.6640625" style="2" customWidth="1"/>
    <col min="7938" max="7938" width="8.5546875" style="2" customWidth="1"/>
    <col min="7939" max="7939" width="0" style="2" hidden="1" customWidth="1"/>
    <col min="7940" max="7943" width="9.109375" style="2"/>
    <col min="7944" max="7944" width="14" style="2" customWidth="1"/>
    <col min="7945" max="7945" width="12.6640625" style="2" customWidth="1"/>
    <col min="7946" max="8192" width="9.109375" style="2"/>
    <col min="8193" max="8193" width="12.6640625" style="2" customWidth="1"/>
    <col min="8194" max="8194" width="8.5546875" style="2" customWidth="1"/>
    <col min="8195" max="8195" width="0" style="2" hidden="1" customWidth="1"/>
    <col min="8196" max="8199" width="9.109375" style="2"/>
    <col min="8200" max="8200" width="14" style="2" customWidth="1"/>
    <col min="8201" max="8201" width="12.6640625" style="2" customWidth="1"/>
    <col min="8202" max="8448" width="9.109375" style="2"/>
    <col min="8449" max="8449" width="12.6640625" style="2" customWidth="1"/>
    <col min="8450" max="8450" width="8.5546875" style="2" customWidth="1"/>
    <col min="8451" max="8451" width="0" style="2" hidden="1" customWidth="1"/>
    <col min="8452" max="8455" width="9.109375" style="2"/>
    <col min="8456" max="8456" width="14" style="2" customWidth="1"/>
    <col min="8457" max="8457" width="12.6640625" style="2" customWidth="1"/>
    <col min="8458" max="8704" width="9.109375" style="2"/>
    <col min="8705" max="8705" width="12.6640625" style="2" customWidth="1"/>
    <col min="8706" max="8706" width="8.5546875" style="2" customWidth="1"/>
    <col min="8707" max="8707" width="0" style="2" hidden="1" customWidth="1"/>
    <col min="8708" max="8711" width="9.109375" style="2"/>
    <col min="8712" max="8712" width="14" style="2" customWidth="1"/>
    <col min="8713" max="8713" width="12.6640625" style="2" customWidth="1"/>
    <col min="8714" max="8960" width="9.109375" style="2"/>
    <col min="8961" max="8961" width="12.6640625" style="2" customWidth="1"/>
    <col min="8962" max="8962" width="8.5546875" style="2" customWidth="1"/>
    <col min="8963" max="8963" width="0" style="2" hidden="1" customWidth="1"/>
    <col min="8964" max="8967" width="9.109375" style="2"/>
    <col min="8968" max="8968" width="14" style="2" customWidth="1"/>
    <col min="8969" max="8969" width="12.6640625" style="2" customWidth="1"/>
    <col min="8970" max="9216" width="9.109375" style="2"/>
    <col min="9217" max="9217" width="12.6640625" style="2" customWidth="1"/>
    <col min="9218" max="9218" width="8.5546875" style="2" customWidth="1"/>
    <col min="9219" max="9219" width="0" style="2" hidden="1" customWidth="1"/>
    <col min="9220" max="9223" width="9.109375" style="2"/>
    <col min="9224" max="9224" width="14" style="2" customWidth="1"/>
    <col min="9225" max="9225" width="12.6640625" style="2" customWidth="1"/>
    <col min="9226" max="9472" width="9.109375" style="2"/>
    <col min="9473" max="9473" width="12.6640625" style="2" customWidth="1"/>
    <col min="9474" max="9474" width="8.5546875" style="2" customWidth="1"/>
    <col min="9475" max="9475" width="0" style="2" hidden="1" customWidth="1"/>
    <col min="9476" max="9479" width="9.109375" style="2"/>
    <col min="9480" max="9480" width="14" style="2" customWidth="1"/>
    <col min="9481" max="9481" width="12.6640625" style="2" customWidth="1"/>
    <col min="9482" max="9728" width="9.109375" style="2"/>
    <col min="9729" max="9729" width="12.6640625" style="2" customWidth="1"/>
    <col min="9730" max="9730" width="8.5546875" style="2" customWidth="1"/>
    <col min="9731" max="9731" width="0" style="2" hidden="1" customWidth="1"/>
    <col min="9732" max="9735" width="9.109375" style="2"/>
    <col min="9736" max="9736" width="14" style="2" customWidth="1"/>
    <col min="9737" max="9737" width="12.6640625" style="2" customWidth="1"/>
    <col min="9738" max="9984" width="9.109375" style="2"/>
    <col min="9985" max="9985" width="12.6640625" style="2" customWidth="1"/>
    <col min="9986" max="9986" width="8.5546875" style="2" customWidth="1"/>
    <col min="9987" max="9987" width="0" style="2" hidden="1" customWidth="1"/>
    <col min="9988" max="9991" width="9.109375" style="2"/>
    <col min="9992" max="9992" width="14" style="2" customWidth="1"/>
    <col min="9993" max="9993" width="12.6640625" style="2" customWidth="1"/>
    <col min="9994" max="10240" width="9.109375" style="2"/>
    <col min="10241" max="10241" width="12.6640625" style="2" customWidth="1"/>
    <col min="10242" max="10242" width="8.5546875" style="2" customWidth="1"/>
    <col min="10243" max="10243" width="0" style="2" hidden="1" customWidth="1"/>
    <col min="10244" max="10247" width="9.109375" style="2"/>
    <col min="10248" max="10248" width="14" style="2" customWidth="1"/>
    <col min="10249" max="10249" width="12.6640625" style="2" customWidth="1"/>
    <col min="10250" max="10496" width="9.109375" style="2"/>
    <col min="10497" max="10497" width="12.6640625" style="2" customWidth="1"/>
    <col min="10498" max="10498" width="8.5546875" style="2" customWidth="1"/>
    <col min="10499" max="10499" width="0" style="2" hidden="1" customWidth="1"/>
    <col min="10500" max="10503" width="9.109375" style="2"/>
    <col min="10504" max="10504" width="14" style="2" customWidth="1"/>
    <col min="10505" max="10505" width="12.6640625" style="2" customWidth="1"/>
    <col min="10506" max="10752" width="9.109375" style="2"/>
    <col min="10753" max="10753" width="12.6640625" style="2" customWidth="1"/>
    <col min="10754" max="10754" width="8.5546875" style="2" customWidth="1"/>
    <col min="10755" max="10755" width="0" style="2" hidden="1" customWidth="1"/>
    <col min="10756" max="10759" width="9.109375" style="2"/>
    <col min="10760" max="10760" width="14" style="2" customWidth="1"/>
    <col min="10761" max="10761" width="12.6640625" style="2" customWidth="1"/>
    <col min="10762" max="11008" width="9.109375" style="2"/>
    <col min="11009" max="11009" width="12.6640625" style="2" customWidth="1"/>
    <col min="11010" max="11010" width="8.5546875" style="2" customWidth="1"/>
    <col min="11011" max="11011" width="0" style="2" hidden="1" customWidth="1"/>
    <col min="11012" max="11015" width="9.109375" style="2"/>
    <col min="11016" max="11016" width="14" style="2" customWidth="1"/>
    <col min="11017" max="11017" width="12.6640625" style="2" customWidth="1"/>
    <col min="11018" max="11264" width="9.109375" style="2"/>
    <col min="11265" max="11265" width="12.6640625" style="2" customWidth="1"/>
    <col min="11266" max="11266" width="8.5546875" style="2" customWidth="1"/>
    <col min="11267" max="11267" width="0" style="2" hidden="1" customWidth="1"/>
    <col min="11268" max="11271" width="9.109375" style="2"/>
    <col min="11272" max="11272" width="14" style="2" customWidth="1"/>
    <col min="11273" max="11273" width="12.6640625" style="2" customWidth="1"/>
    <col min="11274" max="11520" width="9.109375" style="2"/>
    <col min="11521" max="11521" width="12.6640625" style="2" customWidth="1"/>
    <col min="11522" max="11522" width="8.5546875" style="2" customWidth="1"/>
    <col min="11523" max="11523" width="0" style="2" hidden="1" customWidth="1"/>
    <col min="11524" max="11527" width="9.109375" style="2"/>
    <col min="11528" max="11528" width="14" style="2" customWidth="1"/>
    <col min="11529" max="11529" width="12.6640625" style="2" customWidth="1"/>
    <col min="11530" max="11776" width="9.109375" style="2"/>
    <col min="11777" max="11777" width="12.6640625" style="2" customWidth="1"/>
    <col min="11778" max="11778" width="8.5546875" style="2" customWidth="1"/>
    <col min="11779" max="11779" width="0" style="2" hidden="1" customWidth="1"/>
    <col min="11780" max="11783" width="9.109375" style="2"/>
    <col min="11784" max="11784" width="14" style="2" customWidth="1"/>
    <col min="11785" max="11785" width="12.6640625" style="2" customWidth="1"/>
    <col min="11786" max="12032" width="9.109375" style="2"/>
    <col min="12033" max="12033" width="12.6640625" style="2" customWidth="1"/>
    <col min="12034" max="12034" width="8.5546875" style="2" customWidth="1"/>
    <col min="12035" max="12035" width="0" style="2" hidden="1" customWidth="1"/>
    <col min="12036" max="12039" width="9.109375" style="2"/>
    <col min="12040" max="12040" width="14" style="2" customWidth="1"/>
    <col min="12041" max="12041" width="12.6640625" style="2" customWidth="1"/>
    <col min="12042" max="12288" width="9.109375" style="2"/>
    <col min="12289" max="12289" width="12.6640625" style="2" customWidth="1"/>
    <col min="12290" max="12290" width="8.5546875" style="2" customWidth="1"/>
    <col min="12291" max="12291" width="0" style="2" hidden="1" customWidth="1"/>
    <col min="12292" max="12295" width="9.109375" style="2"/>
    <col min="12296" max="12296" width="14" style="2" customWidth="1"/>
    <col min="12297" max="12297" width="12.6640625" style="2" customWidth="1"/>
    <col min="12298" max="12544" width="9.109375" style="2"/>
    <col min="12545" max="12545" width="12.6640625" style="2" customWidth="1"/>
    <col min="12546" max="12546" width="8.5546875" style="2" customWidth="1"/>
    <col min="12547" max="12547" width="0" style="2" hidden="1" customWidth="1"/>
    <col min="12548" max="12551" width="9.109375" style="2"/>
    <col min="12552" max="12552" width="14" style="2" customWidth="1"/>
    <col min="12553" max="12553" width="12.6640625" style="2" customWidth="1"/>
    <col min="12554" max="12800" width="9.109375" style="2"/>
    <col min="12801" max="12801" width="12.6640625" style="2" customWidth="1"/>
    <col min="12802" max="12802" width="8.5546875" style="2" customWidth="1"/>
    <col min="12803" max="12803" width="0" style="2" hidden="1" customWidth="1"/>
    <col min="12804" max="12807" width="9.109375" style="2"/>
    <col min="12808" max="12808" width="14" style="2" customWidth="1"/>
    <col min="12809" max="12809" width="12.6640625" style="2" customWidth="1"/>
    <col min="12810" max="13056" width="9.109375" style="2"/>
    <col min="13057" max="13057" width="12.6640625" style="2" customWidth="1"/>
    <col min="13058" max="13058" width="8.5546875" style="2" customWidth="1"/>
    <col min="13059" max="13059" width="0" style="2" hidden="1" customWidth="1"/>
    <col min="13060" max="13063" width="9.109375" style="2"/>
    <col min="13064" max="13064" width="14" style="2" customWidth="1"/>
    <col min="13065" max="13065" width="12.6640625" style="2" customWidth="1"/>
    <col min="13066" max="13312" width="9.109375" style="2"/>
    <col min="13313" max="13313" width="12.6640625" style="2" customWidth="1"/>
    <col min="13314" max="13314" width="8.5546875" style="2" customWidth="1"/>
    <col min="13315" max="13315" width="0" style="2" hidden="1" customWidth="1"/>
    <col min="13316" max="13319" width="9.109375" style="2"/>
    <col min="13320" max="13320" width="14" style="2" customWidth="1"/>
    <col min="13321" max="13321" width="12.6640625" style="2" customWidth="1"/>
    <col min="13322" max="13568" width="9.109375" style="2"/>
    <col min="13569" max="13569" width="12.6640625" style="2" customWidth="1"/>
    <col min="13570" max="13570" width="8.5546875" style="2" customWidth="1"/>
    <col min="13571" max="13571" width="0" style="2" hidden="1" customWidth="1"/>
    <col min="13572" max="13575" width="9.109375" style="2"/>
    <col min="13576" max="13576" width="14" style="2" customWidth="1"/>
    <col min="13577" max="13577" width="12.6640625" style="2" customWidth="1"/>
    <col min="13578" max="13824" width="9.109375" style="2"/>
    <col min="13825" max="13825" width="12.6640625" style="2" customWidth="1"/>
    <col min="13826" max="13826" width="8.5546875" style="2" customWidth="1"/>
    <col min="13827" max="13827" width="0" style="2" hidden="1" customWidth="1"/>
    <col min="13828" max="13831" width="9.109375" style="2"/>
    <col min="13832" max="13832" width="14" style="2" customWidth="1"/>
    <col min="13833" max="13833" width="12.6640625" style="2" customWidth="1"/>
    <col min="13834" max="14080" width="9.109375" style="2"/>
    <col min="14081" max="14081" width="12.6640625" style="2" customWidth="1"/>
    <col min="14082" max="14082" width="8.5546875" style="2" customWidth="1"/>
    <col min="14083" max="14083" width="0" style="2" hidden="1" customWidth="1"/>
    <col min="14084" max="14087" width="9.109375" style="2"/>
    <col min="14088" max="14088" width="14" style="2" customWidth="1"/>
    <col min="14089" max="14089" width="12.6640625" style="2" customWidth="1"/>
    <col min="14090" max="14336" width="9.109375" style="2"/>
    <col min="14337" max="14337" width="12.6640625" style="2" customWidth="1"/>
    <col min="14338" max="14338" width="8.5546875" style="2" customWidth="1"/>
    <col min="14339" max="14339" width="0" style="2" hidden="1" customWidth="1"/>
    <col min="14340" max="14343" width="9.109375" style="2"/>
    <col min="14344" max="14344" width="14" style="2" customWidth="1"/>
    <col min="14345" max="14345" width="12.6640625" style="2" customWidth="1"/>
    <col min="14346" max="14592" width="9.109375" style="2"/>
    <col min="14593" max="14593" width="12.6640625" style="2" customWidth="1"/>
    <col min="14594" max="14594" width="8.5546875" style="2" customWidth="1"/>
    <col min="14595" max="14595" width="0" style="2" hidden="1" customWidth="1"/>
    <col min="14596" max="14599" width="9.109375" style="2"/>
    <col min="14600" max="14600" width="14" style="2" customWidth="1"/>
    <col min="14601" max="14601" width="12.6640625" style="2" customWidth="1"/>
    <col min="14602" max="14848" width="9.109375" style="2"/>
    <col min="14849" max="14849" width="12.6640625" style="2" customWidth="1"/>
    <col min="14850" max="14850" width="8.5546875" style="2" customWidth="1"/>
    <col min="14851" max="14851" width="0" style="2" hidden="1" customWidth="1"/>
    <col min="14852" max="14855" width="9.109375" style="2"/>
    <col min="14856" max="14856" width="14" style="2" customWidth="1"/>
    <col min="14857" max="14857" width="12.6640625" style="2" customWidth="1"/>
    <col min="14858" max="15104" width="9.109375" style="2"/>
    <col min="15105" max="15105" width="12.6640625" style="2" customWidth="1"/>
    <col min="15106" max="15106" width="8.5546875" style="2" customWidth="1"/>
    <col min="15107" max="15107" width="0" style="2" hidden="1" customWidth="1"/>
    <col min="15108" max="15111" width="9.109375" style="2"/>
    <col min="15112" max="15112" width="14" style="2" customWidth="1"/>
    <col min="15113" max="15113" width="12.6640625" style="2" customWidth="1"/>
    <col min="15114" max="15360" width="9.109375" style="2"/>
    <col min="15361" max="15361" width="12.6640625" style="2" customWidth="1"/>
    <col min="15362" max="15362" width="8.5546875" style="2" customWidth="1"/>
    <col min="15363" max="15363" width="0" style="2" hidden="1" customWidth="1"/>
    <col min="15364" max="15367" width="9.109375" style="2"/>
    <col min="15368" max="15368" width="14" style="2" customWidth="1"/>
    <col min="15369" max="15369" width="12.6640625" style="2" customWidth="1"/>
    <col min="15370" max="15616" width="9.109375" style="2"/>
    <col min="15617" max="15617" width="12.6640625" style="2" customWidth="1"/>
    <col min="15618" max="15618" width="8.5546875" style="2" customWidth="1"/>
    <col min="15619" max="15619" width="0" style="2" hidden="1" customWidth="1"/>
    <col min="15620" max="15623" width="9.109375" style="2"/>
    <col min="15624" max="15624" width="14" style="2" customWidth="1"/>
    <col min="15625" max="15625" width="12.6640625" style="2" customWidth="1"/>
    <col min="15626" max="15872" width="9.109375" style="2"/>
    <col min="15873" max="15873" width="12.6640625" style="2" customWidth="1"/>
    <col min="15874" max="15874" width="8.5546875" style="2" customWidth="1"/>
    <col min="15875" max="15875" width="0" style="2" hidden="1" customWidth="1"/>
    <col min="15876" max="15879" width="9.109375" style="2"/>
    <col min="15880" max="15880" width="14" style="2" customWidth="1"/>
    <col min="15881" max="15881" width="12.6640625" style="2" customWidth="1"/>
    <col min="15882" max="16128" width="9.109375" style="2"/>
    <col min="16129" max="16129" width="12.6640625" style="2" customWidth="1"/>
    <col min="16130" max="16130" width="8.5546875" style="2" customWidth="1"/>
    <col min="16131" max="16131" width="0" style="2" hidden="1" customWidth="1"/>
    <col min="16132" max="16135" width="9.109375" style="2"/>
    <col min="16136" max="16136" width="14" style="2" customWidth="1"/>
    <col min="16137" max="16137" width="12.6640625" style="2" customWidth="1"/>
    <col min="16138" max="16384" width="9.109375" style="2"/>
  </cols>
  <sheetData>
    <row r="12" spans="1:9" ht="24.6" x14ac:dyDescent="0.4">
      <c r="A12" s="569" t="s">
        <v>20</v>
      </c>
      <c r="B12" s="569"/>
      <c r="C12" s="569"/>
      <c r="D12" s="569"/>
      <c r="E12" s="569"/>
      <c r="F12" s="569"/>
      <c r="G12" s="569"/>
      <c r="H12" s="569"/>
      <c r="I12" s="569"/>
    </row>
    <row r="13" spans="1:9" ht="11.25" customHeight="1" x14ac:dyDescent="0.4">
      <c r="A13" s="3"/>
      <c r="B13" s="3"/>
      <c r="C13" s="3"/>
      <c r="D13" s="3"/>
      <c r="E13" s="3"/>
      <c r="F13" s="3"/>
      <c r="G13" s="3"/>
      <c r="H13" s="3"/>
      <c r="I13" s="3"/>
    </row>
    <row r="14" spans="1:9" x14ac:dyDescent="0.25">
      <c r="A14" s="570"/>
      <c r="B14" s="570"/>
      <c r="C14" s="570"/>
      <c r="D14" s="570"/>
      <c r="E14" s="570"/>
      <c r="F14" s="570"/>
      <c r="G14" s="570"/>
      <c r="H14" s="570"/>
      <c r="I14" s="570"/>
    </row>
    <row r="15" spans="1:9" x14ac:dyDescent="0.25">
      <c r="A15" s="4"/>
      <c r="B15" s="4"/>
      <c r="C15" s="4"/>
      <c r="D15" s="4"/>
      <c r="E15" s="4"/>
      <c r="F15" s="4"/>
      <c r="G15" s="4"/>
      <c r="H15" s="4"/>
      <c r="I15" s="4"/>
    </row>
    <row r="16" spans="1:9" x14ac:dyDescent="0.25">
      <c r="A16" s="4"/>
      <c r="B16" s="4"/>
      <c r="C16" s="4"/>
      <c r="D16" s="4"/>
      <c r="E16" s="4"/>
      <c r="F16" s="4"/>
      <c r="G16" s="4"/>
      <c r="H16" s="4"/>
      <c r="I16" s="4"/>
    </row>
    <row r="17" spans="1:11" ht="17.399999999999999" x14ac:dyDescent="0.3">
      <c r="A17" s="571" t="s">
        <v>88</v>
      </c>
      <c r="B17" s="571"/>
      <c r="C17" s="571"/>
      <c r="D17" s="571"/>
      <c r="E17" s="571"/>
      <c r="F17" s="571"/>
      <c r="G17" s="571"/>
      <c r="H17" s="571"/>
      <c r="I17" s="571"/>
      <c r="J17" s="5"/>
      <c r="K17" s="5"/>
    </row>
    <row r="18" spans="1:11" ht="39.75" customHeight="1" x14ac:dyDescent="0.3">
      <c r="A18" s="572" t="s">
        <v>562</v>
      </c>
      <c r="B18" s="573"/>
      <c r="C18" s="572"/>
      <c r="D18" s="572"/>
      <c r="E18" s="572"/>
      <c r="F18" s="572"/>
      <c r="G18" s="572"/>
      <c r="H18" s="572"/>
      <c r="I18" s="572"/>
      <c r="J18" s="5"/>
      <c r="K18" s="5"/>
    </row>
    <row r="19" spans="1:11" ht="17.399999999999999" x14ac:dyDescent="0.3">
      <c r="A19" s="574" t="s">
        <v>21</v>
      </c>
      <c r="B19" s="575"/>
      <c r="C19" s="574"/>
      <c r="D19" s="574"/>
      <c r="E19" s="574"/>
      <c r="F19" s="574"/>
      <c r="G19" s="574"/>
      <c r="H19" s="574"/>
      <c r="I19" s="574"/>
      <c r="J19" s="5"/>
      <c r="K19" s="5"/>
    </row>
    <row r="20" spans="1:11" ht="18" customHeight="1" x14ac:dyDescent="0.3">
      <c r="A20" s="6"/>
      <c r="B20" s="6"/>
      <c r="C20" s="6"/>
      <c r="D20" s="6"/>
      <c r="E20" s="6"/>
      <c r="F20" s="6"/>
      <c r="G20" s="6"/>
      <c r="H20" s="6"/>
      <c r="I20" s="6"/>
      <c r="J20" s="5"/>
      <c r="K20" s="5"/>
    </row>
    <row r="21" spans="1:11" ht="15.6" x14ac:dyDescent="0.3">
      <c r="A21" s="568"/>
      <c r="B21" s="568"/>
      <c r="C21" s="568"/>
      <c r="D21" s="568"/>
      <c r="E21" s="568"/>
      <c r="F21" s="568"/>
      <c r="G21" s="568"/>
      <c r="H21" s="568"/>
      <c r="I21" s="568"/>
    </row>
    <row r="22" spans="1:11" ht="15.6" x14ac:dyDescent="0.3">
      <c r="A22" s="568"/>
      <c r="B22" s="568"/>
      <c r="C22" s="568"/>
      <c r="D22" s="568"/>
      <c r="E22" s="568"/>
      <c r="F22" s="568"/>
      <c r="G22" s="568"/>
      <c r="H22" s="568"/>
      <c r="I22" s="568"/>
    </row>
    <row r="26" spans="1:11" x14ac:dyDescent="0.25">
      <c r="A26" s="2" t="s">
        <v>22</v>
      </c>
    </row>
  </sheetData>
  <mergeCells count="7">
    <mergeCell ref="A22:I22"/>
    <mergeCell ref="A12:I12"/>
    <mergeCell ref="A14:I14"/>
    <mergeCell ref="A17:I17"/>
    <mergeCell ref="A18:I18"/>
    <mergeCell ref="A19:I19"/>
    <mergeCell ref="A21:I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8:M92"/>
  <sheetViews>
    <sheetView topLeftCell="A38" zoomScaleNormal="100" workbookViewId="0">
      <selection activeCell="H40" sqref="H40"/>
    </sheetView>
  </sheetViews>
  <sheetFormatPr defaultRowHeight="13.2" x14ac:dyDescent="0.25"/>
  <cols>
    <col min="2" max="2" width="4.6640625" style="1" customWidth="1"/>
    <col min="3" max="3" width="7.5546875" style="1" customWidth="1"/>
    <col min="4" max="4" width="25.109375" customWidth="1"/>
    <col min="5" max="5" width="6.109375" style="1" customWidth="1"/>
    <col min="6" max="6" width="9.88671875" customWidth="1"/>
    <col min="7" max="7" width="13.33203125" customWidth="1"/>
    <col min="8" max="8" width="17.6640625" customWidth="1"/>
    <col min="9" max="9" width="7.6640625" style="1" customWidth="1"/>
    <col min="13" max="13" width="50.6640625" customWidth="1"/>
  </cols>
  <sheetData>
    <row r="8" spans="2:9" x14ac:dyDescent="0.25">
      <c r="B8" s="578" t="s">
        <v>315</v>
      </c>
      <c r="C8" s="578"/>
      <c r="D8" s="578"/>
      <c r="E8" s="578"/>
      <c r="F8" s="578"/>
      <c r="G8" s="578"/>
      <c r="H8" s="578"/>
    </row>
    <row r="10" spans="2:9" x14ac:dyDescent="0.25">
      <c r="B10" s="241" t="s">
        <v>260</v>
      </c>
      <c r="C10" s="241" t="s">
        <v>0</v>
      </c>
      <c r="D10" s="241" t="s">
        <v>261</v>
      </c>
      <c r="E10" s="241" t="s">
        <v>262</v>
      </c>
      <c r="F10" s="241" t="s">
        <v>1</v>
      </c>
      <c r="G10" s="241" t="s">
        <v>263</v>
      </c>
      <c r="H10" s="241" t="s">
        <v>264</v>
      </c>
    </row>
    <row r="11" spans="2:9" ht="13.8" thickBot="1" x14ac:dyDescent="0.3">
      <c r="D11" s="242"/>
      <c r="E11" s="243"/>
      <c r="F11" s="38"/>
      <c r="G11" s="38"/>
      <c r="H11" s="38"/>
    </row>
    <row r="12" spans="2:9" s="251" customFormat="1" ht="16.2" thickBot="1" x14ac:dyDescent="0.35">
      <c r="B12" s="244"/>
      <c r="C12" s="245" t="s">
        <v>265</v>
      </c>
      <c r="D12" s="246" t="s">
        <v>2</v>
      </c>
      <c r="E12" s="247"/>
      <c r="F12" s="248"/>
      <c r="G12" s="249"/>
      <c r="H12" s="250"/>
      <c r="I12" s="1"/>
    </row>
    <row r="13" spans="2:9" s="251" customFormat="1" ht="15" x14ac:dyDescent="0.25">
      <c r="B13" s="285"/>
      <c r="C13" s="501"/>
      <c r="D13" s="502"/>
      <c r="E13" s="503"/>
      <c r="F13" s="504"/>
      <c r="G13" s="505"/>
      <c r="H13" s="504"/>
      <c r="I13" s="1"/>
    </row>
    <row r="14" spans="2:9" s="251" customFormat="1" ht="26.4" x14ac:dyDescent="0.25">
      <c r="B14" s="487" t="s">
        <v>3</v>
      </c>
      <c r="C14" s="488" t="s">
        <v>266</v>
      </c>
      <c r="D14" s="489" t="s">
        <v>267</v>
      </c>
      <c r="E14" s="490" t="s">
        <v>19</v>
      </c>
      <c r="F14" s="37">
        <v>1</v>
      </c>
      <c r="G14" s="491"/>
      <c r="H14" s="37">
        <f>F14*G14</f>
        <v>0</v>
      </c>
      <c r="I14" s="1"/>
    </row>
    <row r="15" spans="2:9" s="251" customFormat="1" ht="15" x14ac:dyDescent="0.25">
      <c r="B15" s="487"/>
      <c r="C15" s="487"/>
      <c r="D15" s="492"/>
      <c r="E15" s="490"/>
      <c r="F15" s="37"/>
      <c r="G15" s="491"/>
      <c r="H15" s="37"/>
      <c r="I15" s="1"/>
    </row>
    <row r="16" spans="2:9" s="251" customFormat="1" ht="39.6" x14ac:dyDescent="0.25">
      <c r="B16" s="487" t="s">
        <v>9</v>
      </c>
      <c r="C16" s="488" t="s">
        <v>268</v>
      </c>
      <c r="D16" s="489" t="s">
        <v>269</v>
      </c>
      <c r="E16" s="490" t="s">
        <v>10</v>
      </c>
      <c r="F16" s="37">
        <v>7</v>
      </c>
      <c r="G16" s="491"/>
      <c r="H16" s="37">
        <f>F16*G16</f>
        <v>0</v>
      </c>
      <c r="I16" s="1"/>
    </row>
    <row r="17" spans="2:12" s="251" customFormat="1" ht="15.6" thickBot="1" x14ac:dyDescent="0.3">
      <c r="B17" s="253"/>
      <c r="C17" s="486"/>
      <c r="D17" s="446"/>
      <c r="E17" s="255"/>
      <c r="F17" s="256"/>
      <c r="G17" s="257"/>
      <c r="H17" s="256"/>
      <c r="I17" s="1"/>
    </row>
    <row r="18" spans="2:12" ht="15.6" thickBot="1" x14ac:dyDescent="0.3">
      <c r="B18" s="264"/>
      <c r="C18" s="265" t="s">
        <v>265</v>
      </c>
      <c r="D18" s="266" t="s">
        <v>270</v>
      </c>
      <c r="E18" s="267"/>
      <c r="F18" s="268"/>
      <c r="G18" s="269"/>
      <c r="H18" s="270">
        <f>SUM(H13:H17)</f>
        <v>0</v>
      </c>
      <c r="L18" s="251"/>
    </row>
    <row r="19" spans="2:12" ht="15.6" thickBot="1" x14ac:dyDescent="0.3">
      <c r="B19" s="271"/>
      <c r="C19" s="272"/>
      <c r="D19" s="273"/>
      <c r="E19" s="243"/>
      <c r="F19" s="38"/>
      <c r="G19" s="274"/>
      <c r="H19" s="275"/>
      <c r="L19" s="251"/>
    </row>
    <row r="20" spans="2:12" s="251" customFormat="1" ht="16.2" thickBot="1" x14ac:dyDescent="0.35">
      <c r="B20" s="244"/>
      <c r="C20" s="245" t="s">
        <v>271</v>
      </c>
      <c r="D20" s="246" t="s">
        <v>17</v>
      </c>
      <c r="E20" s="247"/>
      <c r="F20" s="248"/>
      <c r="G20" s="249"/>
      <c r="H20" s="250"/>
      <c r="I20" s="276"/>
    </row>
    <row r="21" spans="2:12" s="251" customFormat="1" ht="15" x14ac:dyDescent="0.25">
      <c r="B21" s="285"/>
      <c r="C21" s="285"/>
      <c r="D21" s="263"/>
      <c r="E21" s="286"/>
      <c r="F21" s="287"/>
      <c r="G21" s="485"/>
      <c r="H21" s="287"/>
      <c r="I21" s="276"/>
    </row>
    <row r="22" spans="2:12" s="251" customFormat="1" ht="79.2" x14ac:dyDescent="0.25">
      <c r="B22" s="487" t="s">
        <v>3</v>
      </c>
      <c r="C22" s="496" t="s">
        <v>272</v>
      </c>
      <c r="D22" s="489" t="s">
        <v>273</v>
      </c>
      <c r="E22" s="490" t="s">
        <v>4</v>
      </c>
      <c r="F22" s="37">
        <v>200</v>
      </c>
      <c r="G22" s="491"/>
      <c r="H22" s="37">
        <f>F22*G22</f>
        <v>0</v>
      </c>
      <c r="I22" s="276"/>
    </row>
    <row r="23" spans="2:12" s="251" customFormat="1" ht="15" x14ac:dyDescent="0.25">
      <c r="B23" s="487"/>
      <c r="C23" s="488"/>
      <c r="D23" s="489"/>
      <c r="E23" s="490"/>
      <c r="F23" s="37"/>
      <c r="G23" s="491"/>
      <c r="H23" s="37"/>
      <c r="I23" s="276"/>
    </row>
    <row r="24" spans="2:12" s="251" customFormat="1" ht="52.8" x14ac:dyDescent="0.25">
      <c r="B24" s="487" t="s">
        <v>9</v>
      </c>
      <c r="C24" s="496" t="s">
        <v>274</v>
      </c>
      <c r="D24" s="489" t="s">
        <v>275</v>
      </c>
      <c r="E24" s="490" t="s">
        <v>4</v>
      </c>
      <c r="F24" s="37">
        <v>20</v>
      </c>
      <c r="G24" s="491"/>
      <c r="H24" s="37">
        <f>F24*G24</f>
        <v>0</v>
      </c>
      <c r="I24" s="276"/>
    </row>
    <row r="25" spans="2:12" s="251" customFormat="1" ht="15" x14ac:dyDescent="0.25">
      <c r="B25" s="487"/>
      <c r="C25" s="487"/>
      <c r="D25" s="497"/>
      <c r="E25" s="498"/>
      <c r="F25" s="35"/>
      <c r="G25" s="499"/>
      <c r="H25" s="500"/>
      <c r="I25" s="276"/>
    </row>
    <row r="26" spans="2:12" s="251" customFormat="1" ht="105.6" x14ac:dyDescent="0.25">
      <c r="B26" s="487" t="s">
        <v>11</v>
      </c>
      <c r="C26" s="488" t="s">
        <v>266</v>
      </c>
      <c r="D26" s="489" t="s">
        <v>276</v>
      </c>
      <c r="E26" s="490" t="s">
        <v>4</v>
      </c>
      <c r="F26" s="37">
        <v>70</v>
      </c>
      <c r="G26" s="491"/>
      <c r="H26" s="37">
        <f>F26*G26</f>
        <v>0</v>
      </c>
      <c r="I26" s="276"/>
    </row>
    <row r="27" spans="2:12" ht="15" x14ac:dyDescent="0.25">
      <c r="B27" s="487"/>
      <c r="C27" s="488"/>
      <c r="D27" s="489"/>
      <c r="E27" s="490"/>
      <c r="F27" s="37"/>
      <c r="G27" s="491"/>
      <c r="H27" s="37"/>
      <c r="L27" s="251"/>
    </row>
    <row r="28" spans="2:12" ht="79.2" x14ac:dyDescent="0.25">
      <c r="B28" s="487" t="s">
        <v>12</v>
      </c>
      <c r="C28" s="488" t="s">
        <v>266</v>
      </c>
      <c r="D28" s="489" t="s">
        <v>517</v>
      </c>
      <c r="E28" s="490" t="s">
        <v>4</v>
      </c>
      <c r="F28" s="37">
        <f>F22+F24-F26</f>
        <v>150</v>
      </c>
      <c r="G28" s="491"/>
      <c r="H28" s="37">
        <f>F28*G28</f>
        <v>0</v>
      </c>
      <c r="L28" s="251"/>
    </row>
    <row r="29" spans="2:12" ht="15" x14ac:dyDescent="0.25">
      <c r="B29" s="487"/>
      <c r="C29" s="488"/>
      <c r="D29" s="489"/>
      <c r="E29" s="490"/>
      <c r="F29" s="37"/>
      <c r="G29" s="491"/>
      <c r="H29" s="37"/>
      <c r="L29" s="251"/>
    </row>
    <row r="30" spans="2:12" ht="85.5" customHeight="1" x14ac:dyDescent="0.25">
      <c r="B30" s="487" t="s">
        <v>16</v>
      </c>
      <c r="C30" s="488" t="s">
        <v>266</v>
      </c>
      <c r="D30" s="489" t="s">
        <v>277</v>
      </c>
      <c r="E30" s="490" t="s">
        <v>4</v>
      </c>
      <c r="F30" s="37">
        <f>F26</f>
        <v>70</v>
      </c>
      <c r="G30" s="491"/>
      <c r="H30" s="37">
        <f>F30*G30</f>
        <v>0</v>
      </c>
      <c r="L30" s="251"/>
    </row>
    <row r="31" spans="2:12" ht="15" x14ac:dyDescent="0.25">
      <c r="B31" s="487"/>
      <c r="C31" s="488"/>
      <c r="D31" s="489"/>
      <c r="E31" s="490"/>
      <c r="F31" s="37"/>
      <c r="G31" s="491"/>
      <c r="H31" s="37"/>
      <c r="L31" s="251"/>
    </row>
    <row r="32" spans="2:12" ht="26.4" x14ac:dyDescent="0.25">
      <c r="B32" s="487" t="s">
        <v>13</v>
      </c>
      <c r="C32" s="488" t="s">
        <v>278</v>
      </c>
      <c r="D32" s="492" t="s">
        <v>279</v>
      </c>
      <c r="E32" s="490" t="s">
        <v>8</v>
      </c>
      <c r="F32" s="37">
        <v>60</v>
      </c>
      <c r="G32" s="491"/>
      <c r="H32" s="37">
        <f>F32*G32</f>
        <v>0</v>
      </c>
      <c r="L32" s="251"/>
    </row>
    <row r="33" spans="1:12" s="1" customFormat="1" ht="15.6" thickBot="1" x14ac:dyDescent="0.3">
      <c r="A33"/>
      <c r="B33" s="253"/>
      <c r="C33" s="486"/>
      <c r="D33" s="254"/>
      <c r="E33" s="255"/>
      <c r="F33" s="256"/>
      <c r="G33" s="257"/>
      <c r="H33" s="256"/>
      <c r="J33"/>
      <c r="L33" s="251"/>
    </row>
    <row r="34" spans="1:12" s="1" customFormat="1" ht="15.6" thickBot="1" x14ac:dyDescent="0.3">
      <c r="A34"/>
      <c r="B34" s="279"/>
      <c r="C34" s="265" t="s">
        <v>271</v>
      </c>
      <c r="D34" s="280" t="s">
        <v>280</v>
      </c>
      <c r="E34" s="281"/>
      <c r="F34" s="282"/>
      <c r="G34" s="283"/>
      <c r="H34" s="270">
        <f>SUM(H21:H33)</f>
        <v>0</v>
      </c>
      <c r="J34"/>
      <c r="L34" s="251"/>
    </row>
    <row r="35" spans="1:12" s="1" customFormat="1" ht="15.6" thickBot="1" x14ac:dyDescent="0.3">
      <c r="A35"/>
      <c r="D35"/>
      <c r="F35"/>
      <c r="G35" s="284"/>
      <c r="H35"/>
      <c r="J35"/>
      <c r="L35" s="251"/>
    </row>
    <row r="36" spans="1:12" s="1" customFormat="1" ht="16.2" thickBot="1" x14ac:dyDescent="0.35">
      <c r="A36"/>
      <c r="B36" s="244"/>
      <c r="C36" s="245" t="s">
        <v>281</v>
      </c>
      <c r="D36" s="246" t="s">
        <v>86</v>
      </c>
      <c r="E36" s="247"/>
      <c r="F36" s="248"/>
      <c r="G36" s="249"/>
      <c r="H36" s="250"/>
      <c r="J36"/>
      <c r="L36" s="251"/>
    </row>
    <row r="37" spans="1:12" s="1" customFormat="1" ht="15" x14ac:dyDescent="0.25">
      <c r="A37"/>
      <c r="B37" s="285"/>
      <c r="C37" s="288"/>
      <c r="D37" s="263"/>
      <c r="E37" s="286"/>
      <c r="F37" s="287"/>
      <c r="G37" s="485"/>
      <c r="H37" s="287"/>
      <c r="J37"/>
      <c r="L37" s="251"/>
    </row>
    <row r="38" spans="1:12" s="1" customFormat="1" ht="52.8" x14ac:dyDescent="0.25">
      <c r="A38"/>
      <c r="B38" s="487" t="s">
        <v>3</v>
      </c>
      <c r="C38" s="488" t="s">
        <v>538</v>
      </c>
      <c r="D38" s="492" t="s">
        <v>539</v>
      </c>
      <c r="E38" s="490" t="s">
        <v>8</v>
      </c>
      <c r="F38" s="37">
        <v>40</v>
      </c>
      <c r="G38" s="491"/>
      <c r="H38" s="37">
        <f>F38*G38</f>
        <v>0</v>
      </c>
      <c r="J38"/>
      <c r="L38" s="251"/>
    </row>
    <row r="39" spans="1:12" s="1" customFormat="1" ht="15" x14ac:dyDescent="0.25">
      <c r="A39"/>
      <c r="B39" s="487"/>
      <c r="C39" s="488"/>
      <c r="D39" s="492"/>
      <c r="E39" s="490"/>
      <c r="F39" s="37"/>
      <c r="G39" s="491"/>
      <c r="H39" s="37"/>
      <c r="J39"/>
      <c r="L39" s="251"/>
    </row>
    <row r="40" spans="1:12" s="1" customFormat="1" ht="39.6" x14ac:dyDescent="0.25">
      <c r="A40"/>
      <c r="B40" s="487" t="s">
        <v>9</v>
      </c>
      <c r="C40" s="488" t="s">
        <v>540</v>
      </c>
      <c r="D40" s="492" t="s">
        <v>541</v>
      </c>
      <c r="E40" s="490" t="s">
        <v>8</v>
      </c>
      <c r="F40" s="37">
        <v>140</v>
      </c>
      <c r="G40" s="491"/>
      <c r="H40" s="37">
        <f>F40*G40</f>
        <v>0</v>
      </c>
      <c r="J40"/>
      <c r="L40" s="251"/>
    </row>
    <row r="41" spans="1:12" s="1" customFormat="1" ht="15" x14ac:dyDescent="0.25">
      <c r="A41"/>
      <c r="B41" s="487"/>
      <c r="C41" s="488"/>
      <c r="D41" s="492"/>
      <c r="E41" s="490"/>
      <c r="F41" s="37"/>
      <c r="G41" s="491"/>
      <c r="H41" s="37"/>
      <c r="J41"/>
      <c r="L41" s="251"/>
    </row>
    <row r="42" spans="1:12" s="1" customFormat="1" ht="79.2" x14ac:dyDescent="0.25">
      <c r="A42"/>
      <c r="B42" s="487" t="s">
        <v>11</v>
      </c>
      <c r="C42" s="488" t="s">
        <v>518</v>
      </c>
      <c r="D42" s="492" t="s">
        <v>288</v>
      </c>
      <c r="E42" s="490" t="s">
        <v>289</v>
      </c>
      <c r="F42" s="37">
        <v>2934.03</v>
      </c>
      <c r="G42" s="491"/>
      <c r="H42" s="37">
        <f>ROUND(F42*G42,2)</f>
        <v>0</v>
      </c>
      <c r="J42"/>
      <c r="L42" s="251"/>
    </row>
    <row r="43" spans="1:12" s="1" customFormat="1" ht="15" x14ac:dyDescent="0.25">
      <c r="A43"/>
      <c r="B43" s="487"/>
      <c r="C43" s="488"/>
      <c r="D43" s="492"/>
      <c r="E43" s="490"/>
      <c r="F43" s="37"/>
      <c r="G43" s="491"/>
      <c r="H43" s="37"/>
      <c r="J43"/>
      <c r="L43" s="251"/>
    </row>
    <row r="44" spans="1:12" s="1" customFormat="1" ht="52.8" x14ac:dyDescent="0.25">
      <c r="A44"/>
      <c r="B44" s="487" t="s">
        <v>12</v>
      </c>
      <c r="C44" s="488" t="s">
        <v>290</v>
      </c>
      <c r="D44" s="492" t="s">
        <v>291</v>
      </c>
      <c r="E44" s="490" t="s">
        <v>4</v>
      </c>
      <c r="F44" s="37">
        <v>7</v>
      </c>
      <c r="G44" s="491"/>
      <c r="H44" s="37">
        <f>F44*G44</f>
        <v>0</v>
      </c>
      <c r="J44"/>
      <c r="L44" s="251"/>
    </row>
    <row r="45" spans="1:12" s="1" customFormat="1" ht="15" x14ac:dyDescent="0.25">
      <c r="A45"/>
      <c r="B45" s="487"/>
      <c r="C45" s="488"/>
      <c r="D45" s="492"/>
      <c r="E45" s="490"/>
      <c r="F45" s="37"/>
      <c r="G45" s="491"/>
      <c r="H45" s="37"/>
      <c r="J45"/>
      <c r="L45" s="251"/>
    </row>
    <row r="46" spans="1:12" s="1" customFormat="1" ht="52.8" x14ac:dyDescent="0.25">
      <c r="A46"/>
      <c r="B46" s="487" t="s">
        <v>16</v>
      </c>
      <c r="C46" s="488" t="s">
        <v>520</v>
      </c>
      <c r="D46" s="492" t="s">
        <v>521</v>
      </c>
      <c r="E46" s="490" t="s">
        <v>4</v>
      </c>
      <c r="F46" s="37">
        <v>17</v>
      </c>
      <c r="G46" s="491"/>
      <c r="H46" s="37">
        <f>F46*G46</f>
        <v>0</v>
      </c>
      <c r="J46"/>
      <c r="L46" s="251"/>
    </row>
    <row r="47" spans="1:12" s="1" customFormat="1" ht="15" x14ac:dyDescent="0.25">
      <c r="A47"/>
      <c r="B47" s="487"/>
      <c r="C47" s="488"/>
      <c r="D47" s="489"/>
      <c r="E47" s="490"/>
      <c r="F47" s="37"/>
      <c r="G47" s="491"/>
      <c r="H47" s="37"/>
      <c r="J47"/>
      <c r="L47" s="251"/>
    </row>
    <row r="48" spans="1:12" s="1" customFormat="1" ht="66" x14ac:dyDescent="0.25">
      <c r="A48"/>
      <c r="B48" s="487" t="s">
        <v>13</v>
      </c>
      <c r="C48" s="496" t="s">
        <v>292</v>
      </c>
      <c r="D48" s="507" t="s">
        <v>293</v>
      </c>
      <c r="E48" s="490" t="s">
        <v>4</v>
      </c>
      <c r="F48" s="37">
        <v>17</v>
      </c>
      <c r="G48" s="491"/>
      <c r="H48" s="37">
        <f>F48*G48</f>
        <v>0</v>
      </c>
      <c r="J48"/>
      <c r="L48" s="251"/>
    </row>
    <row r="49" spans="1:12" s="1" customFormat="1" ht="15" x14ac:dyDescent="0.25">
      <c r="A49"/>
      <c r="B49" s="487"/>
      <c r="C49" s="488"/>
      <c r="D49" s="489"/>
      <c r="E49" s="490"/>
      <c r="F49" s="37"/>
      <c r="G49" s="491"/>
      <c r="H49" s="37"/>
      <c r="J49"/>
      <c r="L49" s="251"/>
    </row>
    <row r="50" spans="1:12" s="1" customFormat="1" ht="66" x14ac:dyDescent="0.25">
      <c r="A50"/>
      <c r="B50" s="487" t="s">
        <v>14</v>
      </c>
      <c r="C50" s="496" t="s">
        <v>294</v>
      </c>
      <c r="D50" s="507" t="s">
        <v>522</v>
      </c>
      <c r="E50" s="490" t="s">
        <v>4</v>
      </c>
      <c r="F50" s="37">
        <v>17</v>
      </c>
      <c r="G50" s="491"/>
      <c r="H50" s="37">
        <f>F50*G50</f>
        <v>0</v>
      </c>
      <c r="J50"/>
      <c r="L50" s="251"/>
    </row>
    <row r="51" spans="1:12" s="1" customFormat="1" ht="15" x14ac:dyDescent="0.25">
      <c r="A51"/>
      <c r="B51" s="487"/>
      <c r="C51" s="496"/>
      <c r="D51" s="489"/>
      <c r="E51" s="490"/>
      <c r="F51" s="37"/>
      <c r="G51" s="491"/>
      <c r="H51" s="37"/>
      <c r="J51"/>
      <c r="L51" s="251"/>
    </row>
    <row r="52" spans="1:12" s="1" customFormat="1" ht="132" x14ac:dyDescent="0.25">
      <c r="A52"/>
      <c r="B52" s="487" t="s">
        <v>27</v>
      </c>
      <c r="C52" s="488" t="s">
        <v>317</v>
      </c>
      <c r="D52" s="492" t="s">
        <v>523</v>
      </c>
      <c r="E52" s="490" t="s">
        <v>10</v>
      </c>
      <c r="F52" s="37">
        <v>1</v>
      </c>
      <c r="G52" s="491"/>
      <c r="H52" s="37">
        <f>F52*G52</f>
        <v>0</v>
      </c>
      <c r="J52"/>
      <c r="L52" s="251"/>
    </row>
    <row r="53" spans="1:12" s="1" customFormat="1" ht="15" x14ac:dyDescent="0.25">
      <c r="A53"/>
      <c r="B53" s="487"/>
      <c r="C53" s="496"/>
      <c r="D53" s="489"/>
      <c r="E53" s="490"/>
      <c r="F53" s="37"/>
      <c r="G53" s="491"/>
      <c r="H53" s="37"/>
      <c r="J53"/>
      <c r="L53" s="251"/>
    </row>
    <row r="54" spans="1:12" s="1" customFormat="1" ht="52.8" x14ac:dyDescent="0.25">
      <c r="A54"/>
      <c r="B54" s="487" t="s">
        <v>52</v>
      </c>
      <c r="C54" s="488" t="s">
        <v>525</v>
      </c>
      <c r="D54" s="489" t="s">
        <v>526</v>
      </c>
      <c r="E54" s="490" t="s">
        <v>10</v>
      </c>
      <c r="F54" s="37">
        <v>1</v>
      </c>
      <c r="G54" s="491"/>
      <c r="H54" s="37">
        <f>F54*G54</f>
        <v>0</v>
      </c>
      <c r="J54"/>
      <c r="L54" s="251"/>
    </row>
    <row r="55" spans="1:12" s="1" customFormat="1" ht="15" x14ac:dyDescent="0.25">
      <c r="A55"/>
      <c r="B55" s="487"/>
      <c r="C55" s="488"/>
      <c r="D55" s="489"/>
      <c r="E55" s="490"/>
      <c r="F55" s="37"/>
      <c r="G55" s="491"/>
      <c r="H55" s="37"/>
      <c r="J55"/>
      <c r="L55" s="251"/>
    </row>
    <row r="56" spans="1:12" s="1" customFormat="1" ht="79.2" x14ac:dyDescent="0.25">
      <c r="A56"/>
      <c r="B56" s="487" t="s">
        <v>85</v>
      </c>
      <c r="C56" s="488" t="s">
        <v>266</v>
      </c>
      <c r="D56" s="489" t="s">
        <v>527</v>
      </c>
      <c r="E56" s="490" t="s">
        <v>8</v>
      </c>
      <c r="F56" s="37">
        <v>90</v>
      </c>
      <c r="G56" s="491"/>
      <c r="H56" s="37">
        <f>F56*G56</f>
        <v>0</v>
      </c>
      <c r="J56"/>
      <c r="L56" s="251"/>
    </row>
    <row r="57" spans="1:12" s="1" customFormat="1" ht="15.6" thickBot="1" x14ac:dyDescent="0.3">
      <c r="A57"/>
      <c r="B57" s="501"/>
      <c r="C57" s="506"/>
      <c r="D57" s="254"/>
      <c r="E57" s="503"/>
      <c r="F57" s="256"/>
      <c r="G57" s="257"/>
      <c r="H57" s="256"/>
      <c r="J57"/>
      <c r="L57" s="251"/>
    </row>
    <row r="58" spans="1:12" s="1" customFormat="1" ht="15.6" thickBot="1" x14ac:dyDescent="0.3">
      <c r="A58" s="75"/>
      <c r="B58" s="279"/>
      <c r="C58" s="265" t="s">
        <v>281</v>
      </c>
      <c r="D58" s="289" t="s">
        <v>295</v>
      </c>
      <c r="E58" s="281"/>
      <c r="F58" s="282"/>
      <c r="G58" s="283"/>
      <c r="H58" s="270">
        <f>SUM(H37:H57)</f>
        <v>0</v>
      </c>
      <c r="J58"/>
      <c r="L58" s="251"/>
    </row>
    <row r="59" spans="1:12" s="1" customFormat="1" ht="15.75" customHeight="1" thickBot="1" x14ac:dyDescent="0.3">
      <c r="A59" s="75"/>
      <c r="B59" s="272"/>
      <c r="C59" s="272"/>
      <c r="D59" s="290"/>
      <c r="E59" s="291"/>
      <c r="F59" s="275"/>
      <c r="G59" s="292"/>
      <c r="H59" s="275"/>
      <c r="J59"/>
      <c r="L59" s="251"/>
    </row>
    <row r="60" spans="1:12" ht="16.2" thickBot="1" x14ac:dyDescent="0.3">
      <c r="A60" s="75"/>
      <c r="B60" s="297"/>
      <c r="C60" s="298" t="s">
        <v>306</v>
      </c>
      <c r="D60" s="299" t="s">
        <v>528</v>
      </c>
      <c r="E60" s="247"/>
      <c r="F60" s="248"/>
      <c r="G60" s="249"/>
      <c r="H60" s="250"/>
      <c r="J60">
        <v>8</v>
      </c>
      <c r="L60" s="251"/>
    </row>
    <row r="61" spans="1:12" ht="15" x14ac:dyDescent="0.25">
      <c r="A61" s="75"/>
      <c r="B61" s="300"/>
      <c r="C61" s="258"/>
      <c r="D61" s="259"/>
      <c r="E61" s="260"/>
      <c r="F61" s="261"/>
      <c r="G61" s="262"/>
      <c r="H61" s="261"/>
      <c r="L61" s="251"/>
    </row>
    <row r="62" spans="1:12" ht="15.6" thickBot="1" x14ac:dyDescent="0.3">
      <c r="A62" s="75"/>
      <c r="B62" s="300"/>
      <c r="C62" s="301"/>
      <c r="D62" s="259"/>
      <c r="E62" s="260"/>
      <c r="F62" s="261"/>
      <c r="G62" s="262"/>
      <c r="H62" s="261"/>
      <c r="I62"/>
      <c r="L62" s="251"/>
    </row>
    <row r="63" spans="1:12" ht="15.6" thickBot="1" x14ac:dyDescent="0.3">
      <c r="A63" s="75"/>
      <c r="B63" s="264"/>
      <c r="C63" s="265" t="s">
        <v>306</v>
      </c>
      <c r="D63" s="293" t="s">
        <v>529</v>
      </c>
      <c r="E63" s="267"/>
      <c r="F63" s="282"/>
      <c r="G63" s="283"/>
      <c r="H63" s="294">
        <f>SUM(H61:H62)</f>
        <v>0</v>
      </c>
      <c r="I63"/>
      <c r="L63" s="251"/>
    </row>
    <row r="64" spans="1:12" ht="15.6" thickBot="1" x14ac:dyDescent="0.3">
      <c r="A64" s="75"/>
      <c r="B64" s="271"/>
      <c r="C64" s="272"/>
      <c r="D64" s="295"/>
      <c r="E64" s="243"/>
      <c r="F64" s="275"/>
      <c r="G64" s="292"/>
      <c r="H64" s="296"/>
      <c r="I64"/>
      <c r="L64" s="251"/>
    </row>
    <row r="65" spans="1:13" ht="16.2" thickBot="1" x14ac:dyDescent="0.3">
      <c r="A65" s="75"/>
      <c r="B65" s="297"/>
      <c r="C65" s="298" t="s">
        <v>307</v>
      </c>
      <c r="D65" s="299" t="s">
        <v>5</v>
      </c>
      <c r="E65" s="247"/>
      <c r="F65" s="248"/>
      <c r="G65" s="249"/>
      <c r="H65" s="250"/>
      <c r="I65"/>
      <c r="L65" s="251"/>
    </row>
    <row r="66" spans="1:13" ht="15" x14ac:dyDescent="0.25">
      <c r="A66" s="75"/>
      <c r="B66" s="493"/>
      <c r="C66" s="288"/>
      <c r="D66" s="324"/>
      <c r="E66" s="286"/>
      <c r="F66" s="287"/>
      <c r="G66" s="485"/>
      <c r="H66" s="287"/>
      <c r="I66"/>
      <c r="L66" s="251"/>
    </row>
    <row r="67" spans="1:13" ht="132" x14ac:dyDescent="0.25">
      <c r="A67" s="75"/>
      <c r="B67" s="487" t="s">
        <v>9</v>
      </c>
      <c r="C67" s="488" t="s">
        <v>531</v>
      </c>
      <c r="D67" s="454" t="s">
        <v>579</v>
      </c>
      <c r="E67" s="490" t="s">
        <v>10</v>
      </c>
      <c r="F67" s="37">
        <v>1</v>
      </c>
      <c r="G67" s="491">
        <v>500</v>
      </c>
      <c r="H67" s="37">
        <f>F67*G67</f>
        <v>500</v>
      </c>
      <c r="I67"/>
      <c r="L67" s="251"/>
    </row>
    <row r="68" spans="1:13" ht="15" x14ac:dyDescent="0.25">
      <c r="A68" s="75"/>
      <c r="B68" s="487"/>
      <c r="C68" s="489"/>
      <c r="D68" s="489"/>
      <c r="E68" s="490"/>
      <c r="F68" s="37"/>
      <c r="G68" s="491"/>
      <c r="H68" s="37"/>
      <c r="I68"/>
      <c r="L68" s="251"/>
      <c r="M68" s="113"/>
    </row>
    <row r="69" spans="1:13" ht="132" x14ac:dyDescent="0.25">
      <c r="A69" s="75"/>
      <c r="B69" s="487" t="s">
        <v>11</v>
      </c>
      <c r="C69" s="488" t="s">
        <v>532</v>
      </c>
      <c r="D69" s="454" t="s">
        <v>566</v>
      </c>
      <c r="E69" s="490" t="s">
        <v>10</v>
      </c>
      <c r="F69" s="37">
        <v>1</v>
      </c>
      <c r="G69" s="491">
        <v>500</v>
      </c>
      <c r="H69" s="37">
        <f>F69*G69</f>
        <v>500</v>
      </c>
      <c r="I69"/>
      <c r="L69" s="251"/>
    </row>
    <row r="70" spans="1:13" ht="15" x14ac:dyDescent="0.25">
      <c r="A70" s="75"/>
      <c r="B70" s="487"/>
      <c r="C70" s="488"/>
      <c r="D70" s="492"/>
      <c r="E70" s="490"/>
      <c r="F70" s="37"/>
      <c r="G70" s="491"/>
      <c r="H70" s="37"/>
      <c r="I70"/>
      <c r="L70" s="251"/>
      <c r="M70" s="113"/>
    </row>
    <row r="71" spans="1:13" ht="15" x14ac:dyDescent="0.25">
      <c r="A71" s="75"/>
      <c r="B71" s="487" t="s">
        <v>12</v>
      </c>
      <c r="C71" s="488" t="s">
        <v>533</v>
      </c>
      <c r="D71" s="492" t="s">
        <v>534</v>
      </c>
      <c r="E71" s="490" t="s">
        <v>10</v>
      </c>
      <c r="F71" s="37">
        <v>1</v>
      </c>
      <c r="G71" s="491"/>
      <c r="H71" s="37">
        <f>F71*G71</f>
        <v>0</v>
      </c>
      <c r="I71"/>
      <c r="L71" s="251"/>
    </row>
    <row r="72" spans="1:13" ht="15" x14ac:dyDescent="0.25">
      <c r="A72" s="75"/>
      <c r="B72" s="487"/>
      <c r="C72" s="488"/>
      <c r="D72" s="492"/>
      <c r="E72" s="490"/>
      <c r="F72" s="37"/>
      <c r="G72" s="491"/>
      <c r="H72" s="37"/>
      <c r="I72"/>
      <c r="L72" s="251"/>
      <c r="M72" s="436"/>
    </row>
    <row r="73" spans="1:13" ht="66" x14ac:dyDescent="0.25">
      <c r="A73" s="75"/>
      <c r="B73" s="487" t="s">
        <v>16</v>
      </c>
      <c r="C73" s="488" t="s">
        <v>266</v>
      </c>
      <c r="D73" s="489" t="s">
        <v>535</v>
      </c>
      <c r="E73" s="490" t="s">
        <v>19</v>
      </c>
      <c r="F73" s="37">
        <v>1</v>
      </c>
      <c r="G73" s="491"/>
      <c r="H73" s="37">
        <f>F73*G73</f>
        <v>0</v>
      </c>
      <c r="I73"/>
      <c r="L73" s="251"/>
      <c r="M73" s="429"/>
    </row>
    <row r="74" spans="1:13" ht="15.6" thickBot="1" x14ac:dyDescent="0.3">
      <c r="A74" s="75"/>
      <c r="B74" s="494"/>
      <c r="C74" s="495"/>
      <c r="D74" s="278"/>
      <c r="E74" s="255"/>
      <c r="F74" s="256"/>
      <c r="G74" s="257"/>
      <c r="H74" s="256"/>
      <c r="I74"/>
      <c r="L74" s="251"/>
      <c r="M74" s="436"/>
    </row>
    <row r="75" spans="1:13" ht="15.6" thickBot="1" x14ac:dyDescent="0.3">
      <c r="A75" s="75"/>
      <c r="B75" s="264"/>
      <c r="C75" s="265" t="s">
        <v>307</v>
      </c>
      <c r="D75" s="293" t="s">
        <v>536</v>
      </c>
      <c r="E75" s="267"/>
      <c r="F75" s="282"/>
      <c r="G75" s="283"/>
      <c r="H75" s="294">
        <f>SUM(H66:H74)</f>
        <v>1000</v>
      </c>
      <c r="I75"/>
      <c r="L75" s="251"/>
      <c r="M75" s="437"/>
    </row>
    <row r="76" spans="1:13" x14ac:dyDescent="0.25">
      <c r="A76" s="75"/>
      <c r="B76" s="271"/>
      <c r="C76" s="272"/>
      <c r="D76" s="295"/>
      <c r="E76" s="243"/>
      <c r="F76" s="275"/>
      <c r="G76" s="292"/>
      <c r="H76" s="296"/>
      <c r="I76"/>
      <c r="M76" s="438"/>
    </row>
    <row r="77" spans="1:13" ht="16.2" thickBot="1" x14ac:dyDescent="0.3">
      <c r="C77" s="579" t="s">
        <v>308</v>
      </c>
      <c r="D77" s="579"/>
      <c r="E77" s="579"/>
      <c r="F77" s="579"/>
      <c r="G77" s="579"/>
      <c r="H77" s="579"/>
      <c r="M77" s="438"/>
    </row>
    <row r="78" spans="1:13" x14ac:dyDescent="0.25">
      <c r="C78" s="302" t="s">
        <v>265</v>
      </c>
      <c r="D78" s="303" t="s">
        <v>2</v>
      </c>
      <c r="E78" s="304"/>
      <c r="F78" s="303"/>
      <c r="G78" s="305"/>
      <c r="H78" s="306">
        <f>H18</f>
        <v>0</v>
      </c>
      <c r="M78" s="438"/>
    </row>
    <row r="79" spans="1:13" x14ac:dyDescent="0.25">
      <c r="C79" s="307" t="s">
        <v>271</v>
      </c>
      <c r="D79" s="308" t="str">
        <f>D20</f>
        <v>ZEMELJSKA DELA</v>
      </c>
      <c r="G79" s="309"/>
      <c r="H79" s="310">
        <f>H34</f>
        <v>0</v>
      </c>
      <c r="M79" s="438"/>
    </row>
    <row r="80" spans="1:13" s="1" customFormat="1" x14ac:dyDescent="0.25">
      <c r="A80"/>
      <c r="C80" s="307" t="s">
        <v>281</v>
      </c>
      <c r="D80" s="308" t="s">
        <v>86</v>
      </c>
      <c r="F80"/>
      <c r="G80" s="309"/>
      <c r="H80" s="310">
        <f>H58</f>
        <v>0</v>
      </c>
      <c r="J80"/>
      <c r="M80"/>
    </row>
    <row r="81" spans="1:13" s="1" customFormat="1" x14ac:dyDescent="0.25">
      <c r="A81"/>
      <c r="C81" s="307" t="s">
        <v>306</v>
      </c>
      <c r="D81" t="s">
        <v>537</v>
      </c>
      <c r="F81"/>
      <c r="G81" s="309"/>
      <c r="H81" s="310">
        <f>H63</f>
        <v>0</v>
      </c>
      <c r="J81"/>
      <c r="M81"/>
    </row>
    <row r="82" spans="1:13" s="1" customFormat="1" x14ac:dyDescent="0.25">
      <c r="A82"/>
      <c r="C82" s="307" t="s">
        <v>307</v>
      </c>
      <c r="D82" s="308" t="s">
        <v>5</v>
      </c>
      <c r="F82"/>
      <c r="G82" s="309"/>
      <c r="H82" s="310">
        <f>H75</f>
        <v>1000</v>
      </c>
      <c r="J82"/>
      <c r="M82"/>
    </row>
    <row r="83" spans="1:13" s="1" customFormat="1" x14ac:dyDescent="0.25">
      <c r="A83"/>
      <c r="C83" s="311"/>
      <c r="D83" s="312"/>
      <c r="E83" s="313"/>
      <c r="F83" s="314"/>
      <c r="G83" s="315"/>
      <c r="H83" s="316"/>
      <c r="J83"/>
    </row>
    <row r="84" spans="1:13" s="1" customFormat="1" ht="16.2" thickBot="1" x14ac:dyDescent="0.35">
      <c r="A84"/>
      <c r="C84" s="317"/>
      <c r="D84" s="580" t="s">
        <v>310</v>
      </c>
      <c r="E84" s="581"/>
      <c r="F84" s="581"/>
      <c r="G84" s="581"/>
      <c r="H84" s="318">
        <f>SUM(H78:H83)</f>
        <v>1000</v>
      </c>
      <c r="J84"/>
      <c r="L84" s="243"/>
    </row>
    <row r="85" spans="1:13" s="1" customFormat="1" ht="16.8" thickTop="1" thickBot="1" x14ac:dyDescent="0.35">
      <c r="A85"/>
      <c r="C85" s="319"/>
      <c r="D85" s="582" t="s">
        <v>15</v>
      </c>
      <c r="E85" s="583"/>
      <c r="F85" s="583"/>
      <c r="G85" s="583"/>
      <c r="H85" s="320">
        <f>H84*0.22</f>
        <v>220</v>
      </c>
      <c r="J85"/>
    </row>
    <row r="86" spans="1:13" s="1" customFormat="1" ht="16.8" thickTop="1" thickBot="1" x14ac:dyDescent="0.35">
      <c r="A86"/>
      <c r="C86" s="321"/>
      <c r="D86" s="584" t="s">
        <v>311</v>
      </c>
      <c r="E86" s="585"/>
      <c r="F86" s="585"/>
      <c r="G86" s="585"/>
      <c r="H86" s="322">
        <f>H85+H84</f>
        <v>1220</v>
      </c>
      <c r="J86"/>
    </row>
    <row r="88" spans="1:13" s="1" customFormat="1" x14ac:dyDescent="0.25">
      <c r="A88"/>
      <c r="C88" s="323" t="s">
        <v>312</v>
      </c>
      <c r="D88"/>
      <c r="F88"/>
      <c r="G88"/>
      <c r="H88"/>
      <c r="J88"/>
    </row>
    <row r="89" spans="1:13" s="1" customFormat="1" x14ac:dyDescent="0.25">
      <c r="A89"/>
      <c r="C89" s="170" t="s">
        <v>313</v>
      </c>
      <c r="D89"/>
      <c r="F89"/>
      <c r="G89"/>
      <c r="H89"/>
      <c r="J89"/>
    </row>
    <row r="90" spans="1:13" s="1" customFormat="1" x14ac:dyDescent="0.25">
      <c r="A90"/>
      <c r="C90" s="577" t="s">
        <v>314</v>
      </c>
      <c r="D90" s="577"/>
      <c r="E90" s="577"/>
      <c r="F90" s="577"/>
      <c r="G90" s="577"/>
      <c r="H90" s="577"/>
      <c r="J90"/>
    </row>
    <row r="91" spans="1:13" s="1" customFormat="1" x14ac:dyDescent="0.25">
      <c r="A91"/>
      <c r="C91" s="577"/>
      <c r="D91" s="577"/>
      <c r="E91" s="577"/>
      <c r="F91" s="577"/>
      <c r="G91" s="577"/>
      <c r="H91" s="577"/>
      <c r="J91"/>
    </row>
    <row r="92" spans="1:13" s="1" customFormat="1" x14ac:dyDescent="0.25">
      <c r="A92"/>
      <c r="C92" s="170"/>
      <c r="D92"/>
      <c r="F92"/>
      <c r="G92"/>
      <c r="H92"/>
      <c r="J92"/>
    </row>
  </sheetData>
  <mergeCells count="6">
    <mergeCell ref="C90:H91"/>
    <mergeCell ref="B8:H8"/>
    <mergeCell ref="C77:H77"/>
    <mergeCell ref="D84:G84"/>
    <mergeCell ref="D85:G85"/>
    <mergeCell ref="D86:G86"/>
  </mergeCells>
  <pageMargins left="0.7" right="0.7" top="0.75" bottom="0.75" header="0.3" footer="0.3"/>
  <pageSetup paperSize="9" scale="88" orientation="portrait" r:id="rId1"/>
  <rowBreaks count="4" manualBreakCount="4">
    <brk id="18" max="16383" man="1"/>
    <brk id="34" min="1" max="7" man="1"/>
    <brk id="63" max="16383" man="1"/>
    <brk id="76" max="16383" man="1"/>
  </rowBreaks>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8:M117"/>
  <sheetViews>
    <sheetView topLeftCell="A35" zoomScaleNormal="100" zoomScaleSheetLayoutView="85" workbookViewId="0">
      <selection activeCell="H44" sqref="H44"/>
    </sheetView>
  </sheetViews>
  <sheetFormatPr defaultRowHeight="13.2" x14ac:dyDescent="0.25"/>
  <cols>
    <col min="2" max="2" width="4.6640625" style="1" customWidth="1"/>
    <col min="3" max="3" width="7.5546875" style="1" customWidth="1"/>
    <col min="4" max="4" width="25.109375" customWidth="1"/>
    <col min="5" max="5" width="6.109375" style="1" customWidth="1"/>
    <col min="6" max="6" width="9.88671875" customWidth="1"/>
    <col min="7" max="7" width="13.33203125" customWidth="1"/>
    <col min="8" max="8" width="17.6640625" customWidth="1"/>
    <col min="9" max="9" width="7.6640625" style="1" customWidth="1"/>
    <col min="12" max="12" width="12.109375" bestFit="1" customWidth="1"/>
    <col min="13" max="13" width="41.6640625" customWidth="1"/>
  </cols>
  <sheetData>
    <row r="8" spans="2:9" x14ac:dyDescent="0.25">
      <c r="B8" s="578" t="s">
        <v>316</v>
      </c>
      <c r="C8" s="578"/>
      <c r="D8" s="578"/>
      <c r="E8" s="578"/>
      <c r="F8" s="578"/>
      <c r="G8" s="578"/>
      <c r="H8" s="578"/>
    </row>
    <row r="10" spans="2:9" x14ac:dyDescent="0.25">
      <c r="B10" s="241" t="s">
        <v>260</v>
      </c>
      <c r="C10" s="241" t="s">
        <v>0</v>
      </c>
      <c r="D10" s="241" t="s">
        <v>261</v>
      </c>
      <c r="E10" s="241" t="s">
        <v>262</v>
      </c>
      <c r="F10" s="241" t="s">
        <v>1</v>
      </c>
      <c r="G10" s="241" t="s">
        <v>263</v>
      </c>
      <c r="H10" s="241" t="s">
        <v>264</v>
      </c>
    </row>
    <row r="11" spans="2:9" ht="13.8" thickBot="1" x14ac:dyDescent="0.3">
      <c r="D11" s="242"/>
      <c r="E11" s="243"/>
      <c r="F11" s="38"/>
      <c r="G11" s="38"/>
      <c r="H11" s="38"/>
    </row>
    <row r="12" spans="2:9" s="251" customFormat="1" ht="16.2" thickBot="1" x14ac:dyDescent="0.35">
      <c r="B12" s="244"/>
      <c r="C12" s="245" t="s">
        <v>265</v>
      </c>
      <c r="D12" s="246" t="s">
        <v>2</v>
      </c>
      <c r="E12" s="247"/>
      <c r="F12" s="248"/>
      <c r="G12" s="249"/>
      <c r="H12" s="250"/>
      <c r="I12" s="1"/>
    </row>
    <row r="13" spans="2:9" s="251" customFormat="1" ht="15" x14ac:dyDescent="0.25">
      <c r="B13" s="285"/>
      <c r="C13" s="501"/>
      <c r="D13" s="502"/>
      <c r="E13" s="503"/>
      <c r="F13" s="504"/>
      <c r="G13" s="505"/>
      <c r="H13" s="504"/>
      <c r="I13" s="1"/>
    </row>
    <row r="14" spans="2:9" s="251" customFormat="1" ht="26.4" x14ac:dyDescent="0.25">
      <c r="B14" s="487" t="s">
        <v>3</v>
      </c>
      <c r="C14" s="488" t="s">
        <v>266</v>
      </c>
      <c r="D14" s="489" t="s">
        <v>267</v>
      </c>
      <c r="E14" s="490" t="s">
        <v>19</v>
      </c>
      <c r="F14" s="37">
        <v>1</v>
      </c>
      <c r="G14" s="491"/>
      <c r="H14" s="37">
        <f>F14*G14</f>
        <v>0</v>
      </c>
      <c r="I14" s="1"/>
    </row>
    <row r="15" spans="2:9" s="251" customFormat="1" ht="15" x14ac:dyDescent="0.25">
      <c r="B15" s="487"/>
      <c r="C15" s="487"/>
      <c r="D15" s="492"/>
      <c r="E15" s="490"/>
      <c r="F15" s="37"/>
      <c r="G15" s="491"/>
      <c r="H15" s="37"/>
      <c r="I15" s="1"/>
    </row>
    <row r="16" spans="2:9" s="251" customFormat="1" ht="39.6" x14ac:dyDescent="0.25">
      <c r="B16" s="487" t="s">
        <v>9</v>
      </c>
      <c r="C16" s="488" t="s">
        <v>268</v>
      </c>
      <c r="D16" s="489" t="s">
        <v>269</v>
      </c>
      <c r="E16" s="490" t="s">
        <v>10</v>
      </c>
      <c r="F16" s="37">
        <v>6</v>
      </c>
      <c r="G16" s="491"/>
      <c r="H16" s="37">
        <f>F16*G16</f>
        <v>0</v>
      </c>
      <c r="I16" s="1"/>
    </row>
    <row r="17" spans="2:13" s="251" customFormat="1" ht="15.6" thickBot="1" x14ac:dyDescent="0.3">
      <c r="B17" s="253"/>
      <c r="C17" s="253"/>
      <c r="D17" s="502"/>
      <c r="E17" s="255"/>
      <c r="F17" s="256"/>
      <c r="G17" s="257"/>
      <c r="H17" s="256"/>
      <c r="I17" s="1"/>
    </row>
    <row r="18" spans="2:13" ht="15.6" thickBot="1" x14ac:dyDescent="0.3">
      <c r="B18" s="264"/>
      <c r="C18" s="265" t="s">
        <v>265</v>
      </c>
      <c r="D18" s="266" t="s">
        <v>270</v>
      </c>
      <c r="E18" s="267"/>
      <c r="F18" s="268"/>
      <c r="G18" s="269"/>
      <c r="H18" s="270">
        <f>SUM(H13:H17)</f>
        <v>0</v>
      </c>
      <c r="M18" s="251"/>
    </row>
    <row r="19" spans="2:13" ht="15.6" thickBot="1" x14ac:dyDescent="0.3">
      <c r="B19" s="271"/>
      <c r="C19" s="272"/>
      <c r="D19" s="273"/>
      <c r="E19" s="243"/>
      <c r="F19" s="38"/>
      <c r="G19" s="274"/>
      <c r="H19" s="275"/>
      <c r="M19" s="251"/>
    </row>
    <row r="20" spans="2:13" s="251" customFormat="1" ht="16.2" thickBot="1" x14ac:dyDescent="0.35">
      <c r="B20" s="244"/>
      <c r="C20" s="245" t="s">
        <v>271</v>
      </c>
      <c r="D20" s="246" t="s">
        <v>17</v>
      </c>
      <c r="E20" s="247"/>
      <c r="F20" s="248"/>
      <c r="G20" s="249"/>
      <c r="H20" s="250"/>
      <c r="I20" s="276"/>
    </row>
    <row r="21" spans="2:13" s="251" customFormat="1" ht="15" x14ac:dyDescent="0.25">
      <c r="B21" s="285"/>
      <c r="C21" s="285"/>
      <c r="D21" s="263"/>
      <c r="E21" s="286"/>
      <c r="F21" s="287"/>
      <c r="G21" s="485"/>
      <c r="H21" s="287"/>
      <c r="I21" s="276"/>
    </row>
    <row r="22" spans="2:13" s="251" customFormat="1" ht="79.2" x14ac:dyDescent="0.25">
      <c r="B22" s="487" t="s">
        <v>3</v>
      </c>
      <c r="C22" s="496" t="s">
        <v>272</v>
      </c>
      <c r="D22" s="489" t="s">
        <v>273</v>
      </c>
      <c r="E22" s="490" t="s">
        <v>4</v>
      </c>
      <c r="F22" s="37">
        <v>650</v>
      </c>
      <c r="G22" s="491"/>
      <c r="H22" s="37">
        <f>F22*G22</f>
        <v>0</v>
      </c>
      <c r="I22" s="276"/>
    </row>
    <row r="23" spans="2:13" s="251" customFormat="1" ht="15" x14ac:dyDescent="0.25">
      <c r="B23" s="487"/>
      <c r="C23" s="488"/>
      <c r="D23" s="489"/>
      <c r="E23" s="490"/>
      <c r="F23" s="37"/>
      <c r="G23" s="491"/>
      <c r="H23" s="37"/>
      <c r="I23" s="276"/>
    </row>
    <row r="24" spans="2:13" s="251" customFormat="1" ht="52.8" x14ac:dyDescent="0.25">
      <c r="B24" s="487" t="s">
        <v>9</v>
      </c>
      <c r="C24" s="496" t="s">
        <v>274</v>
      </c>
      <c r="D24" s="489" t="s">
        <v>275</v>
      </c>
      <c r="E24" s="490" t="s">
        <v>4</v>
      </c>
      <c r="F24" s="37">
        <v>150</v>
      </c>
      <c r="G24" s="491"/>
      <c r="H24" s="37">
        <f>F24*G24</f>
        <v>0</v>
      </c>
      <c r="I24" s="276"/>
    </row>
    <row r="25" spans="2:13" s="251" customFormat="1" ht="15" x14ac:dyDescent="0.25">
      <c r="B25" s="487"/>
      <c r="C25" s="487"/>
      <c r="D25" s="497"/>
      <c r="E25" s="498"/>
      <c r="F25" s="35"/>
      <c r="G25" s="499"/>
      <c r="H25" s="500"/>
      <c r="I25" s="276"/>
    </row>
    <row r="26" spans="2:13" s="251" customFormat="1" ht="105.6" x14ac:dyDescent="0.25">
      <c r="B26" s="487" t="s">
        <v>11</v>
      </c>
      <c r="C26" s="488" t="s">
        <v>266</v>
      </c>
      <c r="D26" s="489" t="s">
        <v>276</v>
      </c>
      <c r="E26" s="490" t="s">
        <v>4</v>
      </c>
      <c r="F26" s="37">
        <v>200</v>
      </c>
      <c r="G26" s="491"/>
      <c r="H26" s="37">
        <f>F26*G26</f>
        <v>0</v>
      </c>
      <c r="I26" s="276"/>
    </row>
    <row r="27" spans="2:13" ht="15" x14ac:dyDescent="0.25">
      <c r="B27" s="487"/>
      <c r="C27" s="488"/>
      <c r="D27" s="489"/>
      <c r="E27" s="490"/>
      <c r="F27" s="37"/>
      <c r="G27" s="491"/>
      <c r="H27" s="37"/>
      <c r="M27" s="251"/>
    </row>
    <row r="28" spans="2:13" ht="79.2" x14ac:dyDescent="0.25">
      <c r="B28" s="487" t="s">
        <v>12</v>
      </c>
      <c r="C28" s="488" t="s">
        <v>266</v>
      </c>
      <c r="D28" s="489" t="s">
        <v>517</v>
      </c>
      <c r="E28" s="490" t="s">
        <v>4</v>
      </c>
      <c r="F28" s="37">
        <f>F22+F24-F26</f>
        <v>600</v>
      </c>
      <c r="G28" s="491"/>
      <c r="H28" s="37">
        <f>F28*G28</f>
        <v>0</v>
      </c>
      <c r="M28" s="251"/>
    </row>
    <row r="29" spans="2:13" ht="15" x14ac:dyDescent="0.25">
      <c r="B29" s="487"/>
      <c r="C29" s="488"/>
      <c r="D29" s="489"/>
      <c r="E29" s="490"/>
      <c r="F29" s="37"/>
      <c r="G29" s="491"/>
      <c r="H29" s="37"/>
      <c r="M29" s="251"/>
    </row>
    <row r="30" spans="2:13" ht="85.5" customHeight="1" x14ac:dyDescent="0.25">
      <c r="B30" s="487" t="s">
        <v>16</v>
      </c>
      <c r="C30" s="488" t="s">
        <v>266</v>
      </c>
      <c r="D30" s="489" t="s">
        <v>277</v>
      </c>
      <c r="E30" s="490" t="s">
        <v>4</v>
      </c>
      <c r="F30" s="37">
        <f>F26</f>
        <v>200</v>
      </c>
      <c r="G30" s="491"/>
      <c r="H30" s="37">
        <f>F30*G30</f>
        <v>0</v>
      </c>
      <c r="M30" s="251"/>
    </row>
    <row r="31" spans="2:13" ht="15" x14ac:dyDescent="0.25">
      <c r="B31" s="487"/>
      <c r="C31" s="488"/>
      <c r="D31" s="489"/>
      <c r="E31" s="490"/>
      <c r="F31" s="37"/>
      <c r="G31" s="491"/>
      <c r="H31" s="37"/>
      <c r="M31" s="251"/>
    </row>
    <row r="32" spans="2:13" ht="26.4" x14ac:dyDescent="0.25">
      <c r="B32" s="487" t="s">
        <v>13</v>
      </c>
      <c r="C32" s="488" t="s">
        <v>278</v>
      </c>
      <c r="D32" s="492" t="s">
        <v>279</v>
      </c>
      <c r="E32" s="490" t="s">
        <v>8</v>
      </c>
      <c r="F32" s="37">
        <v>90</v>
      </c>
      <c r="G32" s="491"/>
      <c r="H32" s="37">
        <f>F32*G32</f>
        <v>0</v>
      </c>
      <c r="M32" s="251"/>
    </row>
    <row r="33" spans="2:13" ht="15.6" thickBot="1" x14ac:dyDescent="0.3">
      <c r="B33" s="253"/>
      <c r="C33" s="486"/>
      <c r="D33" s="254"/>
      <c r="E33" s="255"/>
      <c r="F33" s="256"/>
      <c r="G33" s="257"/>
      <c r="H33" s="256"/>
      <c r="M33" s="251"/>
    </row>
    <row r="34" spans="2:13" ht="15.6" thickBot="1" x14ac:dyDescent="0.3">
      <c r="B34" s="279"/>
      <c r="C34" s="265" t="s">
        <v>271</v>
      </c>
      <c r="D34" s="280" t="s">
        <v>280</v>
      </c>
      <c r="E34" s="281"/>
      <c r="F34" s="282"/>
      <c r="G34" s="283"/>
      <c r="H34" s="270">
        <f>SUM(H21:H33)</f>
        <v>0</v>
      </c>
      <c r="M34" s="251"/>
    </row>
    <row r="35" spans="2:13" ht="15.6" thickBot="1" x14ac:dyDescent="0.3">
      <c r="G35" s="284"/>
      <c r="M35" s="251"/>
    </row>
    <row r="36" spans="2:13" ht="16.2" thickBot="1" x14ac:dyDescent="0.35">
      <c r="B36" s="244"/>
      <c r="C36" s="245" t="s">
        <v>281</v>
      </c>
      <c r="D36" s="246" t="s">
        <v>86</v>
      </c>
      <c r="E36" s="247"/>
      <c r="F36" s="248"/>
      <c r="G36" s="249"/>
      <c r="H36" s="250"/>
      <c r="M36" s="251"/>
    </row>
    <row r="37" spans="2:13" ht="15" x14ac:dyDescent="0.25">
      <c r="B37" s="285"/>
      <c r="C37" s="288"/>
      <c r="D37" s="263"/>
      <c r="E37" s="286"/>
      <c r="F37" s="287"/>
      <c r="G37" s="485"/>
      <c r="H37" s="287"/>
      <c r="M37" s="251"/>
    </row>
    <row r="38" spans="2:13" ht="52.8" x14ac:dyDescent="0.25">
      <c r="B38" s="487" t="s">
        <v>3</v>
      </c>
      <c r="C38" s="488" t="s">
        <v>538</v>
      </c>
      <c r="D38" s="492" t="s">
        <v>542</v>
      </c>
      <c r="E38" s="490" t="s">
        <v>8</v>
      </c>
      <c r="F38" s="37">
        <v>140</v>
      </c>
      <c r="G38" s="491"/>
      <c r="H38" s="37">
        <f>F38*G38</f>
        <v>0</v>
      </c>
      <c r="M38" s="251"/>
    </row>
    <row r="39" spans="2:13" ht="15" x14ac:dyDescent="0.25">
      <c r="B39" s="487"/>
      <c r="C39" s="488"/>
      <c r="D39" s="492"/>
      <c r="E39" s="490"/>
      <c r="F39" s="37"/>
      <c r="G39" s="491"/>
      <c r="H39" s="37"/>
      <c r="M39" s="251"/>
    </row>
    <row r="40" spans="2:13" ht="39.6" x14ac:dyDescent="0.25">
      <c r="B40" s="487" t="s">
        <v>9</v>
      </c>
      <c r="C40" s="488" t="s">
        <v>543</v>
      </c>
      <c r="D40" s="492" t="s">
        <v>544</v>
      </c>
      <c r="E40" s="490" t="s">
        <v>8</v>
      </c>
      <c r="F40" s="37">
        <v>270</v>
      </c>
      <c r="G40" s="491"/>
      <c r="H40" s="37">
        <f>F40*G40</f>
        <v>0</v>
      </c>
      <c r="M40" s="251"/>
    </row>
    <row r="41" spans="2:13" ht="15" x14ac:dyDescent="0.25">
      <c r="B41" s="487"/>
      <c r="C41" s="488"/>
      <c r="D41" s="492"/>
      <c r="E41" s="490"/>
      <c r="F41" s="37"/>
      <c r="G41" s="491"/>
      <c r="H41" s="37"/>
      <c r="M41" s="251"/>
    </row>
    <row r="42" spans="2:13" ht="26.4" x14ac:dyDescent="0.25">
      <c r="B42" s="487" t="s">
        <v>11</v>
      </c>
      <c r="C42" s="488" t="s">
        <v>286</v>
      </c>
      <c r="D42" s="492" t="s">
        <v>287</v>
      </c>
      <c r="E42" s="490" t="s">
        <v>8</v>
      </c>
      <c r="F42" s="37">
        <v>270</v>
      </c>
      <c r="G42" s="491"/>
      <c r="H42" s="37">
        <f>F42*G42</f>
        <v>0</v>
      </c>
      <c r="M42" s="251"/>
    </row>
    <row r="43" spans="2:13" ht="15" x14ac:dyDescent="0.25">
      <c r="B43" s="487"/>
      <c r="C43" s="488"/>
      <c r="D43" s="492"/>
      <c r="E43" s="490"/>
      <c r="F43" s="37"/>
      <c r="G43" s="491"/>
      <c r="H43" s="37"/>
      <c r="M43" s="251"/>
    </row>
    <row r="44" spans="2:13" ht="79.2" x14ac:dyDescent="0.25">
      <c r="B44" s="487" t="s">
        <v>12</v>
      </c>
      <c r="C44" s="488" t="s">
        <v>518</v>
      </c>
      <c r="D44" s="492" t="s">
        <v>288</v>
      </c>
      <c r="E44" s="490" t="s">
        <v>289</v>
      </c>
      <c r="F44" s="37">
        <v>2325.2800000000002</v>
      </c>
      <c r="G44" s="491"/>
      <c r="H44" s="37">
        <f>ROUND(F44*G44,2)</f>
        <v>0</v>
      </c>
      <c r="M44" s="251"/>
    </row>
    <row r="45" spans="2:13" ht="15" x14ac:dyDescent="0.25">
      <c r="B45" s="487"/>
      <c r="C45" s="488"/>
      <c r="D45" s="492"/>
      <c r="E45" s="490"/>
      <c r="F45" s="37"/>
      <c r="G45" s="491"/>
      <c r="H45" s="37"/>
      <c r="M45" s="251"/>
    </row>
    <row r="46" spans="2:13" ht="79.2" x14ac:dyDescent="0.25">
      <c r="B46" s="487" t="s">
        <v>16</v>
      </c>
      <c r="C46" s="488" t="s">
        <v>266</v>
      </c>
      <c r="D46" s="492" t="s">
        <v>519</v>
      </c>
      <c r="E46" s="490" t="s">
        <v>289</v>
      </c>
      <c r="F46" s="37">
        <v>7123.63</v>
      </c>
      <c r="G46" s="491"/>
      <c r="H46" s="37">
        <f t="shared" ref="H46" si="0">ROUND(F46*G46,2)</f>
        <v>0</v>
      </c>
      <c r="M46" s="251"/>
    </row>
    <row r="47" spans="2:13" ht="15" x14ac:dyDescent="0.25">
      <c r="B47" s="487"/>
      <c r="C47" s="488"/>
      <c r="D47" s="492"/>
      <c r="E47" s="490"/>
      <c r="F47" s="37"/>
      <c r="G47" s="491"/>
      <c r="H47" s="37"/>
      <c r="M47" s="251"/>
    </row>
    <row r="48" spans="2:13" ht="52.8" x14ac:dyDescent="0.25">
      <c r="B48" s="487" t="s">
        <v>13</v>
      </c>
      <c r="C48" s="488" t="s">
        <v>290</v>
      </c>
      <c r="D48" s="492" t="s">
        <v>291</v>
      </c>
      <c r="E48" s="490" t="s">
        <v>4</v>
      </c>
      <c r="F48" s="37">
        <v>10</v>
      </c>
      <c r="G48" s="491"/>
      <c r="H48" s="37">
        <f>F48*G48</f>
        <v>0</v>
      </c>
      <c r="M48" s="251"/>
    </row>
    <row r="49" spans="2:13" ht="15" x14ac:dyDescent="0.25">
      <c r="B49" s="487"/>
      <c r="C49" s="488"/>
      <c r="D49" s="492"/>
      <c r="E49" s="490"/>
      <c r="F49" s="37"/>
      <c r="G49" s="491"/>
      <c r="H49" s="37"/>
      <c r="M49" s="251"/>
    </row>
    <row r="50" spans="2:13" ht="52.8" x14ac:dyDescent="0.25">
      <c r="B50" s="487" t="s">
        <v>14</v>
      </c>
      <c r="C50" s="488" t="s">
        <v>520</v>
      </c>
      <c r="D50" s="492" t="s">
        <v>521</v>
      </c>
      <c r="E50" s="490" t="s">
        <v>4</v>
      </c>
      <c r="F50" s="37">
        <v>16</v>
      </c>
      <c r="G50" s="491"/>
      <c r="H50" s="37">
        <f>F50*G50</f>
        <v>0</v>
      </c>
      <c r="M50" s="251"/>
    </row>
    <row r="51" spans="2:13" ht="15" x14ac:dyDescent="0.25">
      <c r="B51" s="487"/>
      <c r="C51" s="488"/>
      <c r="D51" s="489"/>
      <c r="E51" s="490"/>
      <c r="F51" s="37"/>
      <c r="G51" s="491"/>
      <c r="H51" s="37"/>
      <c r="M51" s="251"/>
    </row>
    <row r="52" spans="2:13" ht="66" x14ac:dyDescent="0.25">
      <c r="B52" s="487" t="s">
        <v>27</v>
      </c>
      <c r="C52" s="496" t="s">
        <v>292</v>
      </c>
      <c r="D52" s="507" t="s">
        <v>293</v>
      </c>
      <c r="E52" s="490" t="s">
        <v>4</v>
      </c>
      <c r="F52" s="37">
        <v>49</v>
      </c>
      <c r="G52" s="491"/>
      <c r="H52" s="37">
        <f>F52*G52</f>
        <v>0</v>
      </c>
      <c r="M52" s="251"/>
    </row>
    <row r="53" spans="2:13" ht="15" x14ac:dyDescent="0.25">
      <c r="B53" s="487"/>
      <c r="C53" s="488"/>
      <c r="D53" s="489"/>
      <c r="E53" s="490"/>
      <c r="F53" s="37"/>
      <c r="G53" s="491"/>
      <c r="H53" s="37"/>
      <c r="M53" s="251"/>
    </row>
    <row r="54" spans="2:13" ht="66" x14ac:dyDescent="0.25">
      <c r="B54" s="487" t="s">
        <v>52</v>
      </c>
      <c r="C54" s="496" t="s">
        <v>294</v>
      </c>
      <c r="D54" s="507" t="s">
        <v>522</v>
      </c>
      <c r="E54" s="490" t="s">
        <v>4</v>
      </c>
      <c r="F54" s="37">
        <v>60</v>
      </c>
      <c r="G54" s="491"/>
      <c r="H54" s="37">
        <f>F54*G54</f>
        <v>0</v>
      </c>
      <c r="M54" s="251"/>
    </row>
    <row r="55" spans="2:13" ht="15" x14ac:dyDescent="0.25">
      <c r="B55" s="487"/>
      <c r="C55" s="488"/>
      <c r="D55" s="489"/>
      <c r="E55" s="490"/>
      <c r="F55" s="37"/>
      <c r="G55" s="491"/>
      <c r="H55" s="37"/>
      <c r="M55" s="251"/>
    </row>
    <row r="56" spans="2:13" ht="132" x14ac:dyDescent="0.25">
      <c r="B56" s="487" t="s">
        <v>85</v>
      </c>
      <c r="C56" s="488" t="s">
        <v>317</v>
      </c>
      <c r="D56" s="492" t="s">
        <v>523</v>
      </c>
      <c r="E56" s="490" t="s">
        <v>10</v>
      </c>
      <c r="F56" s="37">
        <v>2</v>
      </c>
      <c r="G56" s="491"/>
      <c r="H56" s="37">
        <f>F56*G56</f>
        <v>0</v>
      </c>
      <c r="M56" s="251"/>
    </row>
    <row r="57" spans="2:13" ht="15" x14ac:dyDescent="0.25">
      <c r="B57" s="487"/>
      <c r="C57" s="488"/>
      <c r="D57" s="492"/>
      <c r="E57" s="490"/>
      <c r="F57" s="37"/>
      <c r="G57" s="491"/>
      <c r="H57" s="37"/>
      <c r="M57" s="251"/>
    </row>
    <row r="58" spans="2:13" ht="52.8" x14ac:dyDescent="0.25">
      <c r="B58" s="487" t="s">
        <v>95</v>
      </c>
      <c r="C58" s="488" t="s">
        <v>266</v>
      </c>
      <c r="D58" s="489" t="s">
        <v>545</v>
      </c>
      <c r="E58" s="490" t="s">
        <v>66</v>
      </c>
      <c r="F58" s="37">
        <v>59</v>
      </c>
      <c r="G58" s="491"/>
      <c r="H58" s="37">
        <f t="shared" ref="H58:H64" si="1">F58*G58</f>
        <v>0</v>
      </c>
      <c r="M58" s="251"/>
    </row>
    <row r="59" spans="2:13" ht="15" x14ac:dyDescent="0.25">
      <c r="B59" s="487"/>
      <c r="C59" s="488"/>
      <c r="D59" s="489"/>
      <c r="E59" s="490"/>
      <c r="F59" s="37"/>
      <c r="G59" s="491"/>
      <c r="H59" s="37"/>
      <c r="M59" s="251"/>
    </row>
    <row r="60" spans="2:13" ht="52.8" x14ac:dyDescent="0.25">
      <c r="B60" s="487" t="s">
        <v>96</v>
      </c>
      <c r="C60" s="488" t="s">
        <v>525</v>
      </c>
      <c r="D60" s="489" t="s">
        <v>526</v>
      </c>
      <c r="E60" s="490" t="s">
        <v>10</v>
      </c>
      <c r="F60" s="37">
        <v>1</v>
      </c>
      <c r="G60" s="491"/>
      <c r="H60" s="37">
        <f t="shared" si="1"/>
        <v>0</v>
      </c>
      <c r="M60" s="251"/>
    </row>
    <row r="61" spans="2:13" ht="15" x14ac:dyDescent="0.25">
      <c r="B61" s="487"/>
      <c r="C61" s="488"/>
      <c r="D61" s="489"/>
      <c r="E61" s="490"/>
      <c r="F61" s="37"/>
      <c r="G61" s="491"/>
      <c r="H61" s="37"/>
      <c r="M61" s="251"/>
    </row>
    <row r="62" spans="2:13" ht="105.6" x14ac:dyDescent="0.25">
      <c r="B62" s="487" t="s">
        <v>397</v>
      </c>
      <c r="C62" s="488" t="s">
        <v>266</v>
      </c>
      <c r="D62" s="489" t="s">
        <v>546</v>
      </c>
      <c r="E62" s="490" t="s">
        <v>19</v>
      </c>
      <c r="F62" s="37">
        <v>1</v>
      </c>
      <c r="G62" s="491"/>
      <c r="H62" s="37">
        <f t="shared" si="1"/>
        <v>0</v>
      </c>
      <c r="M62" s="251"/>
    </row>
    <row r="63" spans="2:13" ht="15" x14ac:dyDescent="0.25">
      <c r="B63" s="487"/>
      <c r="C63" s="488"/>
      <c r="D63" s="489"/>
      <c r="E63" s="490"/>
      <c r="F63" s="37"/>
      <c r="G63" s="491"/>
      <c r="H63" s="37"/>
      <c r="M63" s="251"/>
    </row>
    <row r="64" spans="2:13" ht="99.6" customHeight="1" x14ac:dyDescent="0.25">
      <c r="B64" s="487" t="s">
        <v>441</v>
      </c>
      <c r="C64" s="488" t="s">
        <v>266</v>
      </c>
      <c r="D64" s="489" t="s">
        <v>527</v>
      </c>
      <c r="E64" s="490" t="s">
        <v>8</v>
      </c>
      <c r="F64" s="37">
        <v>165</v>
      </c>
      <c r="G64" s="491"/>
      <c r="H64" s="37">
        <f t="shared" si="1"/>
        <v>0</v>
      </c>
      <c r="M64" s="251"/>
    </row>
    <row r="65" spans="1:13" ht="15.6" thickBot="1" x14ac:dyDescent="0.3">
      <c r="B65" s="501"/>
      <c r="C65" s="506"/>
      <c r="D65" s="254"/>
      <c r="E65" s="503"/>
      <c r="F65" s="256"/>
      <c r="G65" s="257"/>
      <c r="H65" s="256"/>
      <c r="M65" s="251"/>
    </row>
    <row r="66" spans="1:13" ht="15.6" thickBot="1" x14ac:dyDescent="0.3">
      <c r="A66" s="75"/>
      <c r="B66" s="279"/>
      <c r="C66" s="265" t="s">
        <v>281</v>
      </c>
      <c r="D66" s="289" t="s">
        <v>295</v>
      </c>
      <c r="E66" s="281"/>
      <c r="F66" s="282"/>
      <c r="G66" s="283"/>
      <c r="H66" s="566">
        <f>SUM(H37:H65)</f>
        <v>0</v>
      </c>
      <c r="M66" s="251"/>
    </row>
    <row r="67" spans="1:13" ht="15.75" customHeight="1" thickBot="1" x14ac:dyDescent="0.3">
      <c r="A67" s="75"/>
      <c r="B67" s="272"/>
      <c r="C67" s="272"/>
      <c r="D67" s="290"/>
      <c r="E67" s="291"/>
      <c r="F67" s="275"/>
      <c r="G67" s="292"/>
      <c r="H67" s="275"/>
      <c r="M67" s="251"/>
    </row>
    <row r="68" spans="1:13" ht="15.75" customHeight="1" thickBot="1" x14ac:dyDescent="0.35">
      <c r="A68" s="75"/>
      <c r="B68" s="244"/>
      <c r="C68" s="245" t="s">
        <v>296</v>
      </c>
      <c r="D68" s="246" t="s">
        <v>18</v>
      </c>
      <c r="E68" s="247"/>
      <c r="F68" s="248"/>
      <c r="G68" s="249"/>
      <c r="H68" s="250"/>
      <c r="M68" s="251"/>
    </row>
    <row r="69" spans="1:13" ht="15.75" customHeight="1" x14ac:dyDescent="0.25">
      <c r="A69" s="75"/>
      <c r="B69" s="285"/>
      <c r="C69" s="288"/>
      <c r="D69" s="324"/>
      <c r="E69" s="286"/>
      <c r="F69" s="287"/>
      <c r="G69" s="485"/>
      <c r="H69" s="287"/>
      <c r="M69" s="251"/>
    </row>
    <row r="70" spans="1:13" ht="39.6" x14ac:dyDescent="0.25">
      <c r="A70" s="75"/>
      <c r="B70" s="487" t="s">
        <v>3</v>
      </c>
      <c r="C70" s="488" t="s">
        <v>266</v>
      </c>
      <c r="D70" s="489" t="s">
        <v>297</v>
      </c>
      <c r="E70" s="490" t="s">
        <v>4</v>
      </c>
      <c r="F70" s="37">
        <v>70</v>
      </c>
      <c r="G70" s="491"/>
      <c r="H70" s="37">
        <f>F70*G70</f>
        <v>0</v>
      </c>
      <c r="M70" s="251"/>
    </row>
    <row r="71" spans="1:13" ht="15.75" customHeight="1" x14ac:dyDescent="0.25">
      <c r="A71" s="75"/>
      <c r="B71" s="487"/>
      <c r="C71" s="488"/>
      <c r="D71" s="489"/>
      <c r="E71" s="490"/>
      <c r="F71" s="37"/>
      <c r="G71" s="491"/>
      <c r="H71" s="37"/>
      <c r="M71" s="251"/>
    </row>
    <row r="72" spans="1:13" ht="66" x14ac:dyDescent="0.25">
      <c r="A72" s="75"/>
      <c r="B72" s="487" t="s">
        <v>9</v>
      </c>
      <c r="C72" s="488" t="s">
        <v>266</v>
      </c>
      <c r="D72" s="489" t="s">
        <v>298</v>
      </c>
      <c r="E72" s="490" t="s">
        <v>7</v>
      </c>
      <c r="F72" s="37">
        <v>60</v>
      </c>
      <c r="G72" s="491"/>
      <c r="H72" s="37">
        <f>G72*F72</f>
        <v>0</v>
      </c>
      <c r="M72" s="251"/>
    </row>
    <row r="73" spans="1:13" ht="15" x14ac:dyDescent="0.25">
      <c r="A73" s="75"/>
      <c r="B73" s="487"/>
      <c r="C73" s="488"/>
      <c r="D73" s="489"/>
      <c r="E73" s="490"/>
      <c r="F73" s="37"/>
      <c r="G73" s="491"/>
      <c r="H73" s="37"/>
      <c r="M73" s="251"/>
    </row>
    <row r="74" spans="1:13" ht="79.2" x14ac:dyDescent="0.25">
      <c r="A74" s="75"/>
      <c r="B74" s="487" t="s">
        <v>11</v>
      </c>
      <c r="C74" s="488" t="s">
        <v>266</v>
      </c>
      <c r="D74" s="489" t="s">
        <v>299</v>
      </c>
      <c r="E74" s="490" t="s">
        <v>7</v>
      </c>
      <c r="F74" s="37">
        <v>6</v>
      </c>
      <c r="G74" s="491"/>
      <c r="H74" s="37">
        <f>G74*F74</f>
        <v>0</v>
      </c>
      <c r="M74" s="251"/>
    </row>
    <row r="75" spans="1:13" ht="15" x14ac:dyDescent="0.25">
      <c r="A75" s="75"/>
      <c r="B75" s="487"/>
      <c r="C75" s="488"/>
      <c r="D75" s="489"/>
      <c r="E75" s="490"/>
      <c r="F75" s="37"/>
      <c r="G75" s="491"/>
      <c r="H75" s="37"/>
      <c r="M75" s="251"/>
    </row>
    <row r="76" spans="1:13" ht="106.5" customHeight="1" x14ac:dyDescent="0.25">
      <c r="A76" s="75"/>
      <c r="B76" s="487" t="s">
        <v>12</v>
      </c>
      <c r="C76" s="488" t="s">
        <v>300</v>
      </c>
      <c r="D76" s="489" t="s">
        <v>301</v>
      </c>
      <c r="E76" s="490" t="s">
        <v>10</v>
      </c>
      <c r="F76" s="37">
        <v>1</v>
      </c>
      <c r="G76" s="491"/>
      <c r="H76" s="37">
        <f>G76*F76</f>
        <v>0</v>
      </c>
      <c r="M76" s="251"/>
    </row>
    <row r="77" spans="1:13" ht="12.75" customHeight="1" x14ac:dyDescent="0.25">
      <c r="A77" s="75"/>
      <c r="B77" s="487"/>
      <c r="C77" s="488"/>
      <c r="D77" s="489"/>
      <c r="E77" s="490"/>
      <c r="F77" s="37"/>
      <c r="G77" s="491"/>
      <c r="H77" s="37"/>
      <c r="M77" s="251"/>
    </row>
    <row r="78" spans="1:13" ht="39" customHeight="1" x14ac:dyDescent="0.25">
      <c r="A78" s="75"/>
      <c r="B78" s="487" t="s">
        <v>16</v>
      </c>
      <c r="C78" s="488" t="s">
        <v>266</v>
      </c>
      <c r="D78" s="492" t="s">
        <v>302</v>
      </c>
      <c r="E78" s="490" t="s">
        <v>10</v>
      </c>
      <c r="F78" s="37">
        <v>1</v>
      </c>
      <c r="G78" s="491"/>
      <c r="H78" s="37">
        <f>G78*F78</f>
        <v>0</v>
      </c>
      <c r="M78" s="251"/>
    </row>
    <row r="79" spans="1:13" ht="12.75" customHeight="1" x14ac:dyDescent="0.25">
      <c r="A79" s="75"/>
      <c r="B79" s="487"/>
      <c r="C79" s="488"/>
      <c r="D79" s="489"/>
      <c r="E79" s="490"/>
      <c r="F79" s="37"/>
      <c r="G79" s="491"/>
      <c r="H79" s="37"/>
      <c r="M79" s="251"/>
    </row>
    <row r="80" spans="1:13" ht="50.4" customHeight="1" x14ac:dyDescent="0.25">
      <c r="A80" s="75"/>
      <c r="B80" s="487" t="s">
        <v>16</v>
      </c>
      <c r="C80" s="488" t="s">
        <v>303</v>
      </c>
      <c r="D80" s="489" t="s">
        <v>304</v>
      </c>
      <c r="E80" s="490" t="s">
        <v>7</v>
      </c>
      <c r="F80" s="37">
        <v>61</v>
      </c>
      <c r="G80" s="491"/>
      <c r="H80" s="37">
        <f>G80*F80</f>
        <v>0</v>
      </c>
      <c r="M80" s="251"/>
    </row>
    <row r="81" spans="1:13" ht="15.6" thickBot="1" x14ac:dyDescent="0.3">
      <c r="A81" s="75"/>
      <c r="B81" s="253"/>
      <c r="C81" s="486"/>
      <c r="D81" s="278"/>
      <c r="E81" s="255"/>
      <c r="F81" s="256"/>
      <c r="G81" s="257"/>
      <c r="H81" s="256"/>
      <c r="M81" s="251"/>
    </row>
    <row r="82" spans="1:13" ht="12.75" customHeight="1" thickBot="1" x14ac:dyDescent="0.3">
      <c r="A82" s="75"/>
      <c r="B82" s="264"/>
      <c r="C82" s="265" t="s">
        <v>296</v>
      </c>
      <c r="D82" s="293" t="s">
        <v>305</v>
      </c>
      <c r="E82" s="267"/>
      <c r="F82" s="282"/>
      <c r="G82" s="283"/>
      <c r="H82" s="294">
        <f>SUM(H69:H81)</f>
        <v>0</v>
      </c>
      <c r="M82" s="251"/>
    </row>
    <row r="83" spans="1:13" ht="12.75" customHeight="1" thickBot="1" x14ac:dyDescent="0.3">
      <c r="A83" s="75"/>
      <c r="B83" s="271"/>
      <c r="C83" s="272"/>
      <c r="D83" s="295"/>
      <c r="E83" s="243"/>
      <c r="F83" s="275"/>
      <c r="G83" s="292"/>
      <c r="H83" s="296"/>
      <c r="M83" s="251"/>
    </row>
    <row r="84" spans="1:13" ht="16.2" thickBot="1" x14ac:dyDescent="0.3">
      <c r="A84" s="75"/>
      <c r="B84" s="297"/>
      <c r="C84" s="298" t="s">
        <v>307</v>
      </c>
      <c r="D84" s="299" t="s">
        <v>528</v>
      </c>
      <c r="E84" s="247"/>
      <c r="F84" s="248"/>
      <c r="G84" s="249"/>
      <c r="H84" s="250"/>
      <c r="J84">
        <v>8</v>
      </c>
      <c r="M84" s="251"/>
    </row>
    <row r="85" spans="1:13" ht="15" x14ac:dyDescent="0.25">
      <c r="A85" s="75"/>
      <c r="B85" s="300"/>
      <c r="C85" s="258"/>
      <c r="D85" s="259"/>
      <c r="E85" s="260"/>
      <c r="F85" s="261"/>
      <c r="G85" s="262"/>
      <c r="H85" s="261"/>
      <c r="M85" s="251"/>
    </row>
    <row r="86" spans="1:13" ht="15.6" thickBot="1" x14ac:dyDescent="0.3">
      <c r="A86" s="75"/>
      <c r="B86" s="300"/>
      <c r="C86" s="301"/>
      <c r="D86" s="259"/>
      <c r="E86" s="260"/>
      <c r="F86" s="261"/>
      <c r="G86" s="262"/>
      <c r="H86" s="261"/>
      <c r="I86"/>
      <c r="M86" s="251"/>
    </row>
    <row r="87" spans="1:13" ht="15.6" thickBot="1" x14ac:dyDescent="0.3">
      <c r="A87" s="75"/>
      <c r="B87" s="264"/>
      <c r="C87" s="265" t="s">
        <v>307</v>
      </c>
      <c r="D87" s="293" t="s">
        <v>529</v>
      </c>
      <c r="E87" s="267"/>
      <c r="F87" s="282"/>
      <c r="G87" s="283"/>
      <c r="H87" s="294">
        <f>SUM(H85:H86)</f>
        <v>0</v>
      </c>
      <c r="I87"/>
      <c r="M87" s="251"/>
    </row>
    <row r="88" spans="1:13" ht="15.6" thickBot="1" x14ac:dyDescent="0.3">
      <c r="A88" s="75"/>
      <c r="B88" s="271"/>
      <c r="C88" s="272"/>
      <c r="D88" s="295"/>
      <c r="E88" s="243"/>
      <c r="F88" s="275"/>
      <c r="G88" s="292"/>
      <c r="H88" s="296"/>
      <c r="I88"/>
      <c r="M88" s="251"/>
    </row>
    <row r="89" spans="1:13" ht="16.2" thickBot="1" x14ac:dyDescent="0.3">
      <c r="A89" s="75"/>
      <c r="B89" s="297"/>
      <c r="C89" s="298" t="s">
        <v>530</v>
      </c>
      <c r="D89" s="299" t="s">
        <v>5</v>
      </c>
      <c r="E89" s="247"/>
      <c r="F89" s="248"/>
      <c r="G89" s="249"/>
      <c r="H89" s="250"/>
      <c r="I89"/>
      <c r="M89" s="251"/>
    </row>
    <row r="90" spans="1:13" ht="15" x14ac:dyDescent="0.25">
      <c r="A90" s="75"/>
      <c r="B90" s="493"/>
      <c r="C90" s="288"/>
      <c r="D90" s="324"/>
      <c r="E90" s="286"/>
      <c r="F90" s="287"/>
      <c r="G90" s="485"/>
      <c r="H90" s="287"/>
      <c r="I90"/>
      <c r="M90" s="251"/>
    </row>
    <row r="91" spans="1:13" ht="132" x14ac:dyDescent="0.25">
      <c r="A91" s="75"/>
      <c r="B91" s="487" t="s">
        <v>9</v>
      </c>
      <c r="C91" s="488" t="s">
        <v>531</v>
      </c>
      <c r="D91" s="454" t="s">
        <v>582</v>
      </c>
      <c r="E91" s="490" t="s">
        <v>10</v>
      </c>
      <c r="F91" s="37">
        <v>1</v>
      </c>
      <c r="G91" s="491">
        <v>700</v>
      </c>
      <c r="H91" s="37">
        <f>F91*G91</f>
        <v>700</v>
      </c>
      <c r="I91"/>
    </row>
    <row r="92" spans="1:13" x14ac:dyDescent="0.25">
      <c r="A92" s="75"/>
      <c r="B92" s="487"/>
      <c r="C92" s="489"/>
      <c r="D92" s="489"/>
      <c r="E92" s="490"/>
      <c r="F92" s="37"/>
      <c r="G92" s="491"/>
      <c r="H92" s="37"/>
      <c r="I92"/>
      <c r="M92" s="113"/>
    </row>
    <row r="93" spans="1:13" ht="132" x14ac:dyDescent="0.25">
      <c r="A93" s="75"/>
      <c r="B93" s="487" t="s">
        <v>11</v>
      </c>
      <c r="C93" s="488" t="s">
        <v>532</v>
      </c>
      <c r="D93" s="454" t="s">
        <v>583</v>
      </c>
      <c r="E93" s="490" t="s">
        <v>10</v>
      </c>
      <c r="F93" s="37">
        <v>1</v>
      </c>
      <c r="G93" s="491">
        <v>700</v>
      </c>
      <c r="H93" s="37">
        <f>F93*G93</f>
        <v>700</v>
      </c>
      <c r="I93"/>
    </row>
    <row r="94" spans="1:13" x14ac:dyDescent="0.25">
      <c r="A94" s="75"/>
      <c r="B94" s="487"/>
      <c r="C94" s="488"/>
      <c r="D94" s="492"/>
      <c r="E94" s="490"/>
      <c r="F94" s="37"/>
      <c r="G94" s="491"/>
      <c r="H94" s="37"/>
      <c r="I94"/>
      <c r="M94" s="113"/>
    </row>
    <row r="95" spans="1:13" x14ac:dyDescent="0.25">
      <c r="A95" s="75"/>
      <c r="B95" s="487" t="s">
        <v>12</v>
      </c>
      <c r="C95" s="488" t="s">
        <v>533</v>
      </c>
      <c r="D95" s="492" t="s">
        <v>534</v>
      </c>
      <c r="E95" s="490" t="s">
        <v>10</v>
      </c>
      <c r="F95" s="37">
        <v>1</v>
      </c>
      <c r="G95" s="491"/>
      <c r="H95" s="37">
        <f>F95*G95</f>
        <v>0</v>
      </c>
      <c r="I95"/>
      <c r="M95" s="64"/>
    </row>
    <row r="96" spans="1:13" x14ac:dyDescent="0.25">
      <c r="A96" s="75"/>
      <c r="B96" s="487"/>
      <c r="C96" s="488"/>
      <c r="D96" s="492"/>
      <c r="E96" s="490"/>
      <c r="F96" s="37"/>
      <c r="G96" s="491"/>
      <c r="H96" s="37"/>
      <c r="I96"/>
      <c r="M96" s="436"/>
    </row>
    <row r="97" spans="1:13" ht="77.400000000000006" customHeight="1" x14ac:dyDescent="0.25">
      <c r="A97" s="75"/>
      <c r="B97" s="487" t="s">
        <v>16</v>
      </c>
      <c r="C97" s="488" t="s">
        <v>266</v>
      </c>
      <c r="D97" s="489" t="s">
        <v>547</v>
      </c>
      <c r="E97" s="490" t="s">
        <v>19</v>
      </c>
      <c r="F97" s="37">
        <v>1</v>
      </c>
      <c r="G97" s="491"/>
      <c r="H97" s="37">
        <f>F97*G97</f>
        <v>0</v>
      </c>
      <c r="I97"/>
      <c r="M97" s="437"/>
    </row>
    <row r="98" spans="1:13" ht="15.6" thickBot="1" x14ac:dyDescent="0.3">
      <c r="A98" s="75"/>
      <c r="B98" s="494"/>
      <c r="C98" s="495"/>
      <c r="D98" s="278"/>
      <c r="E98" s="255"/>
      <c r="F98" s="256"/>
      <c r="G98" s="257"/>
      <c r="H98" s="256"/>
      <c r="I98"/>
      <c r="M98" s="439"/>
    </row>
    <row r="99" spans="1:13" ht="15.6" thickBot="1" x14ac:dyDescent="0.3">
      <c r="A99" s="75"/>
      <c r="B99" s="264"/>
      <c r="C99" s="265" t="s">
        <v>530</v>
      </c>
      <c r="D99" s="293" t="s">
        <v>536</v>
      </c>
      <c r="E99" s="267"/>
      <c r="F99" s="282"/>
      <c r="G99" s="283"/>
      <c r="H99" s="294">
        <f>SUM(H90:H98)</f>
        <v>1400</v>
      </c>
      <c r="I99"/>
      <c r="M99" s="439"/>
    </row>
    <row r="100" spans="1:13" x14ac:dyDescent="0.25">
      <c r="B100"/>
      <c r="C100"/>
      <c r="E100"/>
      <c r="I100"/>
      <c r="M100" s="438"/>
    </row>
    <row r="101" spans="1:13" ht="16.2" thickBot="1" x14ac:dyDescent="0.3">
      <c r="C101" s="579" t="s">
        <v>308</v>
      </c>
      <c r="D101" s="579"/>
      <c r="E101" s="579"/>
      <c r="F101" s="579"/>
      <c r="G101" s="579"/>
      <c r="H101" s="579"/>
    </row>
    <row r="102" spans="1:13" x14ac:dyDescent="0.25">
      <c r="C102" s="302" t="s">
        <v>265</v>
      </c>
      <c r="D102" s="303" t="s">
        <v>2</v>
      </c>
      <c r="E102" s="304"/>
      <c r="F102" s="303"/>
      <c r="G102" s="305"/>
      <c r="H102" s="306">
        <f>H18</f>
        <v>0</v>
      </c>
    </row>
    <row r="103" spans="1:13" x14ac:dyDescent="0.25">
      <c r="C103" s="307" t="s">
        <v>271</v>
      </c>
      <c r="D103" s="308" t="str">
        <f>D20</f>
        <v>ZEMELJSKA DELA</v>
      </c>
      <c r="G103" s="309"/>
      <c r="H103" s="310">
        <f>H34</f>
        <v>0</v>
      </c>
    </row>
    <row r="104" spans="1:13" x14ac:dyDescent="0.25">
      <c r="C104" s="307" t="s">
        <v>281</v>
      </c>
      <c r="D104" s="308" t="s">
        <v>86</v>
      </c>
      <c r="G104" s="309"/>
      <c r="H104" s="310">
        <f>H66</f>
        <v>0</v>
      </c>
    </row>
    <row r="105" spans="1:13" x14ac:dyDescent="0.25">
      <c r="C105" s="307" t="s">
        <v>296</v>
      </c>
      <c r="D105" t="s">
        <v>309</v>
      </c>
      <c r="G105" s="309"/>
      <c r="H105" s="310">
        <f>H82</f>
        <v>0</v>
      </c>
    </row>
    <row r="106" spans="1:13" x14ac:dyDescent="0.25">
      <c r="C106" s="307" t="s">
        <v>307</v>
      </c>
      <c r="D106" t="s">
        <v>537</v>
      </c>
      <c r="G106" s="309"/>
      <c r="H106" s="310">
        <f>H87</f>
        <v>0</v>
      </c>
    </row>
    <row r="107" spans="1:13" x14ac:dyDescent="0.25">
      <c r="C107" s="307" t="s">
        <v>530</v>
      </c>
      <c r="D107" s="308" t="s">
        <v>5</v>
      </c>
      <c r="G107" s="309"/>
      <c r="H107" s="310">
        <f>H99</f>
        <v>1400</v>
      </c>
    </row>
    <row r="108" spans="1:13" x14ac:dyDescent="0.25">
      <c r="C108" s="311"/>
      <c r="D108" s="312"/>
      <c r="E108" s="313"/>
      <c r="F108" s="314"/>
      <c r="G108" s="315"/>
      <c r="H108" s="316"/>
    </row>
    <row r="109" spans="1:13" ht="16.2" thickBot="1" x14ac:dyDescent="0.35">
      <c r="C109" s="317"/>
      <c r="D109" s="580" t="s">
        <v>310</v>
      </c>
      <c r="E109" s="581"/>
      <c r="F109" s="581"/>
      <c r="G109" s="581"/>
      <c r="H109" s="318">
        <f>ROUND(SUM(H102:H108),2)</f>
        <v>1400</v>
      </c>
      <c r="M109" s="38"/>
    </row>
    <row r="110" spans="1:13" ht="16.8" thickTop="1" thickBot="1" x14ac:dyDescent="0.35">
      <c r="C110" s="319"/>
      <c r="D110" s="582" t="s">
        <v>15</v>
      </c>
      <c r="E110" s="583"/>
      <c r="F110" s="583"/>
      <c r="G110" s="583"/>
      <c r="H110" s="320">
        <f>ROUND(H109*0.22,2)</f>
        <v>308</v>
      </c>
    </row>
    <row r="111" spans="1:13" ht="16.8" thickTop="1" thickBot="1" x14ac:dyDescent="0.35">
      <c r="C111" s="321"/>
      <c r="D111" s="584" t="s">
        <v>311</v>
      </c>
      <c r="E111" s="585"/>
      <c r="F111" s="585"/>
      <c r="G111" s="585"/>
      <c r="H111" s="322">
        <f>H110+H109</f>
        <v>1708</v>
      </c>
    </row>
    <row r="113" spans="3:8" x14ac:dyDescent="0.25">
      <c r="C113" s="323" t="s">
        <v>312</v>
      </c>
    </row>
    <row r="114" spans="3:8" x14ac:dyDescent="0.25">
      <c r="C114" s="170" t="s">
        <v>313</v>
      </c>
    </row>
    <row r="115" spans="3:8" x14ac:dyDescent="0.25">
      <c r="C115" s="577" t="s">
        <v>314</v>
      </c>
      <c r="D115" s="577"/>
      <c r="E115" s="577"/>
      <c r="F115" s="577"/>
      <c r="G115" s="577"/>
      <c r="H115" s="577"/>
    </row>
    <row r="116" spans="3:8" x14ac:dyDescent="0.25">
      <c r="C116" s="577"/>
      <c r="D116" s="577"/>
      <c r="E116" s="577"/>
      <c r="F116" s="577"/>
      <c r="G116" s="577"/>
      <c r="H116" s="577"/>
    </row>
    <row r="117" spans="3:8" x14ac:dyDescent="0.25">
      <c r="C117" s="170"/>
    </row>
  </sheetData>
  <mergeCells count="6">
    <mergeCell ref="C115:H116"/>
    <mergeCell ref="B8:H8"/>
    <mergeCell ref="C101:H101"/>
    <mergeCell ref="D109:G109"/>
    <mergeCell ref="D110:G110"/>
    <mergeCell ref="D111:G111"/>
  </mergeCells>
  <pageMargins left="0.7" right="0.7" top="0.75" bottom="0.75" header="0.3" footer="0.3"/>
  <pageSetup paperSize="9" scale="88" orientation="portrait" r:id="rId1"/>
  <rowBreaks count="5" manualBreakCount="5">
    <brk id="19" max="16383" man="1"/>
    <brk id="35" max="16383" man="1"/>
    <brk id="67" max="16383" man="1"/>
    <brk id="88" max="16383" man="1"/>
    <brk id="100" max="16383" man="1"/>
  </rowBreaks>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8:M115"/>
  <sheetViews>
    <sheetView topLeftCell="A42" zoomScaleNormal="100" zoomScaleSheetLayoutView="85" workbookViewId="0">
      <selection activeCell="H44" sqref="H44"/>
    </sheetView>
  </sheetViews>
  <sheetFormatPr defaultRowHeight="13.2" x14ac:dyDescent="0.25"/>
  <cols>
    <col min="2" max="2" width="4.6640625" style="1" customWidth="1"/>
    <col min="3" max="3" width="7.5546875" style="1" customWidth="1"/>
    <col min="4" max="4" width="25.109375" customWidth="1"/>
    <col min="5" max="5" width="6.109375" style="1" customWidth="1"/>
    <col min="6" max="6" width="9.88671875" customWidth="1"/>
    <col min="7" max="7" width="13.33203125" customWidth="1"/>
    <col min="8" max="8" width="17.6640625" customWidth="1"/>
    <col min="9" max="9" width="7.6640625" style="1" customWidth="1"/>
    <col min="13" max="13" width="38.6640625" customWidth="1"/>
  </cols>
  <sheetData>
    <row r="8" spans="2:9" x14ac:dyDescent="0.25">
      <c r="B8" s="578" t="s">
        <v>318</v>
      </c>
      <c r="C8" s="578"/>
      <c r="D8" s="578"/>
      <c r="E8" s="578"/>
      <c r="F8" s="578"/>
      <c r="G8" s="578"/>
      <c r="H8" s="578"/>
    </row>
    <row r="10" spans="2:9" x14ac:dyDescent="0.25">
      <c r="B10" s="241" t="s">
        <v>260</v>
      </c>
      <c r="C10" s="241" t="s">
        <v>0</v>
      </c>
      <c r="D10" s="241" t="s">
        <v>261</v>
      </c>
      <c r="E10" s="241" t="s">
        <v>262</v>
      </c>
      <c r="F10" s="241" t="s">
        <v>1</v>
      </c>
      <c r="G10" s="241" t="s">
        <v>263</v>
      </c>
      <c r="H10" s="241" t="s">
        <v>264</v>
      </c>
    </row>
    <row r="11" spans="2:9" ht="13.8" thickBot="1" x14ac:dyDescent="0.3">
      <c r="D11" s="242"/>
      <c r="E11" s="243"/>
      <c r="F11" s="38"/>
      <c r="G11" s="38"/>
      <c r="H11" s="38"/>
    </row>
    <row r="12" spans="2:9" s="251" customFormat="1" ht="16.2" thickBot="1" x14ac:dyDescent="0.35">
      <c r="B12" s="244"/>
      <c r="C12" s="245" t="s">
        <v>265</v>
      </c>
      <c r="D12" s="246" t="s">
        <v>2</v>
      </c>
      <c r="E12" s="247"/>
      <c r="F12" s="248"/>
      <c r="G12" s="249"/>
      <c r="H12" s="250"/>
      <c r="I12" s="1"/>
    </row>
    <row r="13" spans="2:9" s="251" customFormat="1" ht="15" x14ac:dyDescent="0.25">
      <c r="B13" s="285"/>
      <c r="C13" s="501"/>
      <c r="D13" s="502"/>
      <c r="E13" s="503"/>
      <c r="F13" s="504"/>
      <c r="G13" s="505"/>
      <c r="H13" s="504"/>
      <c r="I13" s="1"/>
    </row>
    <row r="14" spans="2:9" s="251" customFormat="1" ht="26.4" x14ac:dyDescent="0.25">
      <c r="B14" s="487" t="s">
        <v>3</v>
      </c>
      <c r="C14" s="488" t="s">
        <v>266</v>
      </c>
      <c r="D14" s="489" t="s">
        <v>267</v>
      </c>
      <c r="E14" s="490" t="s">
        <v>19</v>
      </c>
      <c r="F14" s="37">
        <v>1</v>
      </c>
      <c r="G14" s="491"/>
      <c r="H14" s="37">
        <f>F14*G14</f>
        <v>0</v>
      </c>
      <c r="I14" s="1"/>
    </row>
    <row r="15" spans="2:9" s="251" customFormat="1" ht="15" x14ac:dyDescent="0.25">
      <c r="B15" s="487"/>
      <c r="C15" s="487"/>
      <c r="D15" s="492"/>
      <c r="E15" s="490"/>
      <c r="F15" s="37"/>
      <c r="G15" s="491"/>
      <c r="H15" s="37"/>
      <c r="I15" s="1"/>
    </row>
    <row r="16" spans="2:9" s="251" customFormat="1" ht="39.6" x14ac:dyDescent="0.25">
      <c r="B16" s="487" t="s">
        <v>9</v>
      </c>
      <c r="C16" s="488" t="s">
        <v>268</v>
      </c>
      <c r="D16" s="489" t="s">
        <v>269</v>
      </c>
      <c r="E16" s="490" t="s">
        <v>10</v>
      </c>
      <c r="F16" s="37">
        <v>7</v>
      </c>
      <c r="G16" s="491"/>
      <c r="H16" s="37">
        <f>F16*G16</f>
        <v>0</v>
      </c>
      <c r="I16" s="1"/>
    </row>
    <row r="17" spans="2:13" s="251" customFormat="1" ht="15.6" thickBot="1" x14ac:dyDescent="0.3">
      <c r="B17" s="253"/>
      <c r="C17" s="253"/>
      <c r="D17" s="502"/>
      <c r="E17" s="255"/>
      <c r="F17" s="256"/>
      <c r="G17" s="257"/>
      <c r="H17" s="256"/>
      <c r="I17" s="1"/>
    </row>
    <row r="18" spans="2:13" ht="15.6" thickBot="1" x14ac:dyDescent="0.3">
      <c r="B18" s="264"/>
      <c r="C18" s="265" t="s">
        <v>265</v>
      </c>
      <c r="D18" s="266" t="s">
        <v>270</v>
      </c>
      <c r="E18" s="267"/>
      <c r="F18" s="268"/>
      <c r="G18" s="269"/>
      <c r="H18" s="270">
        <f>SUM(H13:H17)</f>
        <v>0</v>
      </c>
      <c r="M18" s="251"/>
    </row>
    <row r="19" spans="2:13" ht="15.6" thickBot="1" x14ac:dyDescent="0.3">
      <c r="B19" s="271"/>
      <c r="C19" s="272"/>
      <c r="D19" s="273"/>
      <c r="E19" s="243"/>
      <c r="F19" s="38"/>
      <c r="G19" s="274"/>
      <c r="H19" s="275"/>
      <c r="M19" s="251"/>
    </row>
    <row r="20" spans="2:13" s="251" customFormat="1" ht="16.2" thickBot="1" x14ac:dyDescent="0.35">
      <c r="B20" s="244"/>
      <c r="C20" s="245" t="s">
        <v>271</v>
      </c>
      <c r="D20" s="246" t="s">
        <v>17</v>
      </c>
      <c r="E20" s="247"/>
      <c r="F20" s="248"/>
      <c r="G20" s="249"/>
      <c r="H20" s="250"/>
      <c r="I20" s="276"/>
    </row>
    <row r="21" spans="2:13" s="251" customFormat="1" ht="15" x14ac:dyDescent="0.25">
      <c r="B21" s="285"/>
      <c r="C21" s="285"/>
      <c r="D21" s="263"/>
      <c r="E21" s="286"/>
      <c r="F21" s="287"/>
      <c r="G21" s="485"/>
      <c r="H21" s="287"/>
      <c r="I21" s="276"/>
    </row>
    <row r="22" spans="2:13" s="251" customFormat="1" ht="79.2" x14ac:dyDescent="0.25">
      <c r="B22" s="487" t="s">
        <v>3</v>
      </c>
      <c r="C22" s="496" t="s">
        <v>272</v>
      </c>
      <c r="D22" s="489" t="s">
        <v>273</v>
      </c>
      <c r="E22" s="490" t="s">
        <v>4</v>
      </c>
      <c r="F22" s="37">
        <v>350</v>
      </c>
      <c r="G22" s="491"/>
      <c r="H22" s="37">
        <f>F22*G22</f>
        <v>0</v>
      </c>
      <c r="I22" s="276"/>
    </row>
    <row r="23" spans="2:13" s="251" customFormat="1" ht="15" x14ac:dyDescent="0.25">
      <c r="B23" s="487"/>
      <c r="C23" s="488"/>
      <c r="D23" s="489"/>
      <c r="E23" s="490"/>
      <c r="F23" s="37"/>
      <c r="G23" s="491"/>
      <c r="H23" s="37"/>
      <c r="I23" s="276"/>
    </row>
    <row r="24" spans="2:13" s="251" customFormat="1" ht="52.8" x14ac:dyDescent="0.25">
      <c r="B24" s="487" t="s">
        <v>9</v>
      </c>
      <c r="C24" s="496" t="s">
        <v>274</v>
      </c>
      <c r="D24" s="489" t="s">
        <v>275</v>
      </c>
      <c r="E24" s="490" t="s">
        <v>4</v>
      </c>
      <c r="F24" s="37">
        <v>50</v>
      </c>
      <c r="G24" s="491"/>
      <c r="H24" s="37">
        <f>F24*G24</f>
        <v>0</v>
      </c>
      <c r="I24" s="276"/>
    </row>
    <row r="25" spans="2:13" s="251" customFormat="1" ht="15" x14ac:dyDescent="0.25">
      <c r="B25" s="487"/>
      <c r="C25" s="487"/>
      <c r="D25" s="497"/>
      <c r="E25" s="498"/>
      <c r="F25" s="35"/>
      <c r="G25" s="499"/>
      <c r="H25" s="500"/>
      <c r="I25" s="276"/>
    </row>
    <row r="26" spans="2:13" s="251" customFormat="1" ht="105.6" x14ac:dyDescent="0.25">
      <c r="B26" s="487" t="s">
        <v>11</v>
      </c>
      <c r="C26" s="488" t="s">
        <v>266</v>
      </c>
      <c r="D26" s="489" t="s">
        <v>276</v>
      </c>
      <c r="E26" s="490" t="s">
        <v>4</v>
      </c>
      <c r="F26" s="37">
        <v>300</v>
      </c>
      <c r="G26" s="491"/>
      <c r="H26" s="37">
        <f>F26*G26</f>
        <v>0</v>
      </c>
      <c r="I26" s="276"/>
    </row>
    <row r="27" spans="2:13" ht="15" x14ac:dyDescent="0.25">
      <c r="B27" s="487"/>
      <c r="C27" s="488"/>
      <c r="D27" s="489"/>
      <c r="E27" s="490"/>
      <c r="F27" s="37"/>
      <c r="G27" s="491"/>
      <c r="H27" s="37"/>
      <c r="M27" s="251"/>
    </row>
    <row r="28" spans="2:13" ht="79.2" x14ac:dyDescent="0.25">
      <c r="B28" s="487" t="s">
        <v>12</v>
      </c>
      <c r="C28" s="488" t="s">
        <v>266</v>
      </c>
      <c r="D28" s="489" t="s">
        <v>548</v>
      </c>
      <c r="E28" s="490" t="s">
        <v>4</v>
      </c>
      <c r="F28" s="37">
        <f>F22+F24-F26</f>
        <v>100</v>
      </c>
      <c r="G28" s="491"/>
      <c r="H28" s="37">
        <f>F28*G28</f>
        <v>0</v>
      </c>
      <c r="M28" s="251"/>
    </row>
    <row r="29" spans="2:13" ht="15" x14ac:dyDescent="0.25">
      <c r="B29" s="487"/>
      <c r="C29" s="488"/>
      <c r="D29" s="489"/>
      <c r="E29" s="490"/>
      <c r="F29" s="37"/>
      <c r="G29" s="491"/>
      <c r="H29" s="37"/>
      <c r="M29" s="251"/>
    </row>
    <row r="30" spans="2:13" ht="85.5" customHeight="1" x14ac:dyDescent="0.25">
      <c r="B30" s="487" t="s">
        <v>16</v>
      </c>
      <c r="C30" s="488" t="s">
        <v>266</v>
      </c>
      <c r="D30" s="489" t="s">
        <v>277</v>
      </c>
      <c r="E30" s="490" t="s">
        <v>4</v>
      </c>
      <c r="F30" s="37">
        <f>F26</f>
        <v>300</v>
      </c>
      <c r="G30" s="491"/>
      <c r="H30" s="37">
        <f>F30*G30</f>
        <v>0</v>
      </c>
      <c r="M30" s="251"/>
    </row>
    <row r="31" spans="2:13" ht="15" x14ac:dyDescent="0.25">
      <c r="B31" s="487"/>
      <c r="C31" s="488"/>
      <c r="D31" s="489"/>
      <c r="E31" s="490"/>
      <c r="F31" s="37"/>
      <c r="G31" s="491"/>
      <c r="H31" s="37"/>
      <c r="M31" s="251"/>
    </row>
    <row r="32" spans="2:13" ht="26.4" x14ac:dyDescent="0.25">
      <c r="B32" s="487" t="s">
        <v>13</v>
      </c>
      <c r="C32" s="488" t="s">
        <v>278</v>
      </c>
      <c r="D32" s="492" t="s">
        <v>279</v>
      </c>
      <c r="E32" s="490" t="s">
        <v>8</v>
      </c>
      <c r="F32" s="37">
        <v>70</v>
      </c>
      <c r="G32" s="491"/>
      <c r="H32" s="37">
        <f>F32*G32</f>
        <v>0</v>
      </c>
      <c r="M32" s="251"/>
    </row>
    <row r="33" spans="1:13" ht="15" x14ac:dyDescent="0.25">
      <c r="B33" s="487"/>
      <c r="C33" s="488"/>
      <c r="D33" s="492"/>
      <c r="E33" s="490"/>
      <c r="F33" s="37"/>
      <c r="G33" s="491"/>
      <c r="H33" s="37"/>
      <c r="M33" s="251"/>
    </row>
    <row r="34" spans="1:13" ht="79.2" x14ac:dyDescent="0.25">
      <c r="B34" s="487" t="s">
        <v>14</v>
      </c>
      <c r="C34" s="488" t="s">
        <v>266</v>
      </c>
      <c r="D34" s="489" t="s">
        <v>319</v>
      </c>
      <c r="E34" s="490" t="s">
        <v>289</v>
      </c>
      <c r="F34" s="37">
        <v>1194</v>
      </c>
      <c r="G34" s="491"/>
      <c r="H34" s="37">
        <f>F34*G34</f>
        <v>0</v>
      </c>
      <c r="M34" s="251"/>
    </row>
    <row r="35" spans="1:13" s="1" customFormat="1" ht="15.6" thickBot="1" x14ac:dyDescent="0.3">
      <c r="A35"/>
      <c r="B35" s="253"/>
      <c r="C35" s="486"/>
      <c r="D35" s="254"/>
      <c r="E35" s="255"/>
      <c r="F35" s="256"/>
      <c r="G35" s="257"/>
      <c r="H35" s="256"/>
      <c r="J35"/>
      <c r="M35" s="251"/>
    </row>
    <row r="36" spans="1:13" s="1" customFormat="1" ht="15.6" thickBot="1" x14ac:dyDescent="0.3">
      <c r="A36"/>
      <c r="B36" s="279"/>
      <c r="C36" s="265" t="s">
        <v>271</v>
      </c>
      <c r="D36" s="280" t="s">
        <v>280</v>
      </c>
      <c r="E36" s="281"/>
      <c r="F36" s="282"/>
      <c r="G36" s="283"/>
      <c r="H36" s="270">
        <f>SUM(H21:H35)</f>
        <v>0</v>
      </c>
      <c r="J36"/>
      <c r="M36" s="251"/>
    </row>
    <row r="37" spans="1:13" s="1" customFormat="1" ht="15.6" thickBot="1" x14ac:dyDescent="0.3">
      <c r="A37"/>
      <c r="D37"/>
      <c r="F37"/>
      <c r="G37" s="284"/>
      <c r="H37"/>
      <c r="J37"/>
      <c r="M37" s="251"/>
    </row>
    <row r="38" spans="1:13" s="1" customFormat="1" ht="16.2" thickBot="1" x14ac:dyDescent="0.35">
      <c r="A38"/>
      <c r="B38" s="244"/>
      <c r="C38" s="245" t="s">
        <v>281</v>
      </c>
      <c r="D38" s="246" t="s">
        <v>86</v>
      </c>
      <c r="E38" s="247"/>
      <c r="F38" s="248"/>
      <c r="G38" s="249"/>
      <c r="H38" s="250"/>
      <c r="J38"/>
      <c r="M38" s="251"/>
    </row>
    <row r="39" spans="1:13" s="1" customFormat="1" ht="15" x14ac:dyDescent="0.25">
      <c r="A39"/>
      <c r="B39" s="285"/>
      <c r="C39" s="288"/>
      <c r="D39" s="263"/>
      <c r="E39" s="286"/>
      <c r="F39" s="287"/>
      <c r="G39" s="485"/>
      <c r="H39" s="287"/>
      <c r="J39"/>
      <c r="M39" s="251"/>
    </row>
    <row r="40" spans="1:13" s="1" customFormat="1" ht="52.8" x14ac:dyDescent="0.25">
      <c r="A40"/>
      <c r="B40" s="487" t="s">
        <v>3</v>
      </c>
      <c r="C40" s="488" t="s">
        <v>282</v>
      </c>
      <c r="D40" s="492" t="s">
        <v>283</v>
      </c>
      <c r="E40" s="490" t="s">
        <v>8</v>
      </c>
      <c r="F40" s="37">
        <v>80</v>
      </c>
      <c r="G40" s="491"/>
      <c r="H40" s="37">
        <f>F40*G40</f>
        <v>0</v>
      </c>
      <c r="J40"/>
      <c r="M40" s="251"/>
    </row>
    <row r="41" spans="1:13" s="1" customFormat="1" ht="15" x14ac:dyDescent="0.25">
      <c r="A41"/>
      <c r="B41" s="487"/>
      <c r="C41" s="488"/>
      <c r="D41" s="492"/>
      <c r="E41" s="490"/>
      <c r="F41" s="37"/>
      <c r="G41" s="491"/>
      <c r="H41" s="37"/>
      <c r="J41"/>
      <c r="M41" s="251"/>
    </row>
    <row r="42" spans="1:13" s="1" customFormat="1" ht="39.6" x14ac:dyDescent="0.25">
      <c r="A42"/>
      <c r="B42" s="487" t="s">
        <v>9</v>
      </c>
      <c r="C42" s="488" t="s">
        <v>284</v>
      </c>
      <c r="D42" s="492" t="s">
        <v>285</v>
      </c>
      <c r="E42" s="490" t="s">
        <v>8</v>
      </c>
      <c r="F42" s="37">
        <v>220</v>
      </c>
      <c r="G42" s="491"/>
      <c r="H42" s="37">
        <f>F42*G42</f>
        <v>0</v>
      </c>
      <c r="J42"/>
      <c r="M42" s="251"/>
    </row>
    <row r="43" spans="1:13" s="1" customFormat="1" ht="15" x14ac:dyDescent="0.25">
      <c r="A43"/>
      <c r="B43" s="487"/>
      <c r="C43" s="488"/>
      <c r="D43" s="492"/>
      <c r="E43" s="490"/>
      <c r="F43" s="37"/>
      <c r="G43" s="491"/>
      <c r="H43" s="37"/>
      <c r="J43"/>
      <c r="M43" s="251"/>
    </row>
    <row r="44" spans="1:13" s="1" customFormat="1" ht="26.4" x14ac:dyDescent="0.25">
      <c r="A44"/>
      <c r="B44" s="487" t="s">
        <v>11</v>
      </c>
      <c r="C44" s="488" t="s">
        <v>286</v>
      </c>
      <c r="D44" s="492" t="s">
        <v>287</v>
      </c>
      <c r="E44" s="490" t="s">
        <v>8</v>
      </c>
      <c r="F44" s="37">
        <v>220</v>
      </c>
      <c r="G44" s="491"/>
      <c r="H44" s="37">
        <f>F44*G44</f>
        <v>0</v>
      </c>
      <c r="J44"/>
      <c r="M44" s="251"/>
    </row>
    <row r="45" spans="1:13" s="1" customFormat="1" ht="15" x14ac:dyDescent="0.25">
      <c r="A45"/>
      <c r="B45" s="487"/>
      <c r="C45" s="488"/>
      <c r="D45" s="492"/>
      <c r="E45" s="490"/>
      <c r="F45" s="37"/>
      <c r="G45" s="491"/>
      <c r="H45" s="37"/>
      <c r="J45"/>
      <c r="M45" s="251"/>
    </row>
    <row r="46" spans="1:13" s="1" customFormat="1" ht="79.2" x14ac:dyDescent="0.25">
      <c r="A46"/>
      <c r="B46" s="487" t="s">
        <v>12</v>
      </c>
      <c r="C46" s="488" t="s">
        <v>518</v>
      </c>
      <c r="D46" s="492" t="s">
        <v>288</v>
      </c>
      <c r="E46" s="490" t="s">
        <v>289</v>
      </c>
      <c r="F46" s="37">
        <v>1777.56</v>
      </c>
      <c r="G46" s="491"/>
      <c r="H46" s="37">
        <f>ROUND(F46*G46,2)</f>
        <v>0</v>
      </c>
      <c r="J46"/>
      <c r="M46" s="251"/>
    </row>
    <row r="47" spans="1:13" s="1" customFormat="1" ht="15" x14ac:dyDescent="0.25">
      <c r="A47"/>
      <c r="B47" s="487"/>
      <c r="C47" s="488"/>
      <c r="D47" s="492"/>
      <c r="E47" s="490"/>
      <c r="F47" s="37"/>
      <c r="G47" s="491"/>
      <c r="H47" s="37"/>
      <c r="J47"/>
      <c r="M47" s="251"/>
    </row>
    <row r="48" spans="1:13" s="1" customFormat="1" ht="79.2" x14ac:dyDescent="0.25">
      <c r="A48"/>
      <c r="B48" s="487" t="s">
        <v>16</v>
      </c>
      <c r="C48" s="488" t="s">
        <v>266</v>
      </c>
      <c r="D48" s="492" t="s">
        <v>519</v>
      </c>
      <c r="E48" s="490" t="s">
        <v>289</v>
      </c>
      <c r="F48" s="37">
        <v>4748.84</v>
      </c>
      <c r="G48" s="491"/>
      <c r="H48" s="37">
        <f>ROUND(F48*G48,2)</f>
        <v>0</v>
      </c>
      <c r="J48"/>
      <c r="M48" s="251"/>
    </row>
    <row r="49" spans="1:13" s="1" customFormat="1" ht="15" x14ac:dyDescent="0.25">
      <c r="A49"/>
      <c r="B49" s="487"/>
      <c r="C49" s="488"/>
      <c r="D49" s="492"/>
      <c r="E49" s="490"/>
      <c r="F49" s="37"/>
      <c r="G49" s="491"/>
      <c r="H49" s="37"/>
      <c r="J49"/>
      <c r="M49" s="251"/>
    </row>
    <row r="50" spans="1:13" s="1" customFormat="1" ht="52.8" x14ac:dyDescent="0.25">
      <c r="A50"/>
      <c r="B50" s="487" t="s">
        <v>13</v>
      </c>
      <c r="C50" s="488" t="s">
        <v>290</v>
      </c>
      <c r="D50" s="492" t="s">
        <v>291</v>
      </c>
      <c r="E50" s="490" t="s">
        <v>4</v>
      </c>
      <c r="F50" s="37">
        <v>7</v>
      </c>
      <c r="G50" s="491"/>
      <c r="H50" s="37">
        <f>F50*G50</f>
        <v>0</v>
      </c>
      <c r="J50"/>
      <c r="M50" s="251"/>
    </row>
    <row r="51" spans="1:13" s="1" customFormat="1" ht="15" x14ac:dyDescent="0.25">
      <c r="A51"/>
      <c r="B51" s="487"/>
      <c r="C51" s="488"/>
      <c r="D51" s="492"/>
      <c r="E51" s="490"/>
      <c r="F51" s="37"/>
      <c r="G51" s="491"/>
      <c r="H51" s="37"/>
      <c r="J51"/>
      <c r="M51" s="251"/>
    </row>
    <row r="52" spans="1:13" s="1" customFormat="1" ht="52.8" x14ac:dyDescent="0.25">
      <c r="A52"/>
      <c r="B52" s="487" t="s">
        <v>14</v>
      </c>
      <c r="C52" s="488" t="s">
        <v>520</v>
      </c>
      <c r="D52" s="492" t="s">
        <v>521</v>
      </c>
      <c r="E52" s="490" t="s">
        <v>549</v>
      </c>
      <c r="F52" s="37">
        <v>15</v>
      </c>
      <c r="G52" s="491"/>
      <c r="H52" s="37">
        <f>F52*G52</f>
        <v>0</v>
      </c>
      <c r="J52"/>
      <c r="M52" s="251"/>
    </row>
    <row r="53" spans="1:13" s="1" customFormat="1" ht="15" x14ac:dyDescent="0.25">
      <c r="A53"/>
      <c r="B53" s="487"/>
      <c r="C53" s="488"/>
      <c r="D53" s="489"/>
      <c r="E53" s="490"/>
      <c r="F53" s="37"/>
      <c r="G53" s="491"/>
      <c r="H53" s="37"/>
      <c r="J53"/>
      <c r="M53" s="251"/>
    </row>
    <row r="54" spans="1:13" s="1" customFormat="1" ht="66" x14ac:dyDescent="0.25">
      <c r="A54"/>
      <c r="B54" s="487" t="s">
        <v>27</v>
      </c>
      <c r="C54" s="496" t="s">
        <v>292</v>
      </c>
      <c r="D54" s="507" t="s">
        <v>293</v>
      </c>
      <c r="E54" s="490" t="s">
        <v>4</v>
      </c>
      <c r="F54" s="37">
        <v>31</v>
      </c>
      <c r="G54" s="491"/>
      <c r="H54" s="37">
        <f>F54*G54</f>
        <v>0</v>
      </c>
      <c r="J54"/>
      <c r="M54" s="251"/>
    </row>
    <row r="55" spans="1:13" s="1" customFormat="1" ht="15" x14ac:dyDescent="0.25">
      <c r="A55"/>
      <c r="B55" s="487"/>
      <c r="C55" s="488"/>
      <c r="D55" s="489"/>
      <c r="E55" s="490"/>
      <c r="F55" s="37"/>
      <c r="G55" s="491"/>
      <c r="H55" s="37"/>
      <c r="J55"/>
      <c r="M55" s="251"/>
    </row>
    <row r="56" spans="1:13" s="1" customFormat="1" ht="66" x14ac:dyDescent="0.25">
      <c r="A56"/>
      <c r="B56" s="487" t="s">
        <v>52</v>
      </c>
      <c r="C56" s="496" t="s">
        <v>294</v>
      </c>
      <c r="D56" s="489" t="s">
        <v>522</v>
      </c>
      <c r="E56" s="490" t="s">
        <v>4</v>
      </c>
      <c r="F56" s="37">
        <v>53</v>
      </c>
      <c r="G56" s="491"/>
      <c r="H56" s="37">
        <f>F56*G56</f>
        <v>0</v>
      </c>
      <c r="J56"/>
      <c r="M56" s="251"/>
    </row>
    <row r="57" spans="1:13" s="1" customFormat="1" ht="15" x14ac:dyDescent="0.25">
      <c r="A57"/>
      <c r="B57" s="487"/>
      <c r="C57" s="496"/>
      <c r="D57" s="507"/>
      <c r="E57" s="490"/>
      <c r="F57" s="37"/>
      <c r="G57" s="491"/>
      <c r="H57" s="37"/>
      <c r="J57"/>
      <c r="M57" s="251"/>
    </row>
    <row r="58" spans="1:13" s="1" customFormat="1" ht="52.8" x14ac:dyDescent="0.25">
      <c r="A58"/>
      <c r="B58" s="487" t="s">
        <v>85</v>
      </c>
      <c r="C58" s="496" t="s">
        <v>266</v>
      </c>
      <c r="D58" s="489" t="s">
        <v>550</v>
      </c>
      <c r="E58" s="490" t="s">
        <v>66</v>
      </c>
      <c r="F58" s="37">
        <v>30</v>
      </c>
      <c r="G58" s="491"/>
      <c r="H58" s="37">
        <f>F58*G58</f>
        <v>0</v>
      </c>
      <c r="J58"/>
      <c r="M58" s="251"/>
    </row>
    <row r="59" spans="1:13" s="1" customFormat="1" ht="15" x14ac:dyDescent="0.25">
      <c r="A59"/>
      <c r="B59" s="487"/>
      <c r="C59" s="496"/>
      <c r="D59" s="489"/>
      <c r="E59" s="490"/>
      <c r="F59" s="37"/>
      <c r="G59" s="491"/>
      <c r="H59" s="37"/>
      <c r="J59"/>
      <c r="M59" s="251"/>
    </row>
    <row r="60" spans="1:13" s="1" customFormat="1" ht="52.8" x14ac:dyDescent="0.25">
      <c r="A60"/>
      <c r="B60" s="487" t="s">
        <v>95</v>
      </c>
      <c r="C60" s="488" t="s">
        <v>525</v>
      </c>
      <c r="D60" s="489" t="s">
        <v>526</v>
      </c>
      <c r="E60" s="490" t="s">
        <v>10</v>
      </c>
      <c r="F60" s="37">
        <v>1</v>
      </c>
      <c r="G60" s="491"/>
      <c r="H60" s="37">
        <f>F60*G60</f>
        <v>0</v>
      </c>
      <c r="J60"/>
      <c r="M60" s="251"/>
    </row>
    <row r="61" spans="1:13" s="1" customFormat="1" ht="15" x14ac:dyDescent="0.25">
      <c r="A61"/>
      <c r="B61" s="487"/>
      <c r="C61" s="488"/>
      <c r="D61" s="489"/>
      <c r="E61" s="490"/>
      <c r="F61" s="37"/>
      <c r="G61" s="491"/>
      <c r="H61" s="37"/>
      <c r="J61"/>
      <c r="M61" s="251"/>
    </row>
    <row r="62" spans="1:13" s="1" customFormat="1" ht="79.2" x14ac:dyDescent="0.25">
      <c r="A62"/>
      <c r="B62" s="487" t="s">
        <v>96</v>
      </c>
      <c r="C62" s="488" t="s">
        <v>266</v>
      </c>
      <c r="D62" s="489" t="s">
        <v>527</v>
      </c>
      <c r="E62" s="490" t="s">
        <v>8</v>
      </c>
      <c r="F62" s="37">
        <v>125</v>
      </c>
      <c r="G62" s="491"/>
      <c r="H62" s="37">
        <f>F62*G62</f>
        <v>0</v>
      </c>
      <c r="J62"/>
      <c r="M62" s="251"/>
    </row>
    <row r="63" spans="1:13" s="1" customFormat="1" ht="15.6" thickBot="1" x14ac:dyDescent="0.3">
      <c r="A63"/>
      <c r="B63" s="501"/>
      <c r="C63" s="506"/>
      <c r="D63" s="254"/>
      <c r="E63" s="503"/>
      <c r="F63" s="256"/>
      <c r="G63" s="257"/>
      <c r="H63" s="256"/>
      <c r="J63"/>
      <c r="M63" s="251"/>
    </row>
    <row r="64" spans="1:13" s="1" customFormat="1" ht="15.6" thickBot="1" x14ac:dyDescent="0.3">
      <c r="A64" s="75"/>
      <c r="B64" s="279"/>
      <c r="C64" s="265" t="s">
        <v>281</v>
      </c>
      <c r="D64" s="289" t="s">
        <v>295</v>
      </c>
      <c r="E64" s="281"/>
      <c r="F64" s="282"/>
      <c r="G64" s="283"/>
      <c r="H64" s="270">
        <f>SUM(H39:H63)</f>
        <v>0</v>
      </c>
      <c r="J64"/>
      <c r="M64" s="251"/>
    </row>
    <row r="65" spans="1:13" s="1" customFormat="1" ht="15.75" customHeight="1" thickBot="1" x14ac:dyDescent="0.3">
      <c r="A65" s="75"/>
      <c r="B65" s="272"/>
      <c r="C65" s="272"/>
      <c r="D65" s="290"/>
      <c r="E65" s="291"/>
      <c r="F65" s="275"/>
      <c r="G65" s="292"/>
      <c r="H65" s="275"/>
      <c r="J65"/>
      <c r="M65" s="251"/>
    </row>
    <row r="66" spans="1:13" s="1" customFormat="1" ht="15.75" customHeight="1" thickBot="1" x14ac:dyDescent="0.35">
      <c r="A66" s="75"/>
      <c r="B66" s="244"/>
      <c r="C66" s="245" t="s">
        <v>296</v>
      </c>
      <c r="D66" s="246" t="s">
        <v>18</v>
      </c>
      <c r="E66" s="247"/>
      <c r="F66" s="248"/>
      <c r="G66" s="249"/>
      <c r="H66" s="250"/>
      <c r="J66"/>
      <c r="M66" s="251"/>
    </row>
    <row r="67" spans="1:13" s="1" customFormat="1" ht="15.75" customHeight="1" x14ac:dyDescent="0.25">
      <c r="A67" s="75"/>
      <c r="B67" s="285"/>
      <c r="C67" s="288"/>
      <c r="D67" s="324"/>
      <c r="E67" s="286"/>
      <c r="F67" s="287"/>
      <c r="G67" s="485"/>
      <c r="H67" s="287"/>
      <c r="J67"/>
      <c r="M67" s="251"/>
    </row>
    <row r="68" spans="1:13" s="1" customFormat="1" ht="39.6" x14ac:dyDescent="0.25">
      <c r="A68" s="75"/>
      <c r="B68" s="487" t="s">
        <v>3</v>
      </c>
      <c r="C68" s="488" t="s">
        <v>266</v>
      </c>
      <c r="D68" s="489" t="s">
        <v>297</v>
      </c>
      <c r="E68" s="490" t="s">
        <v>4</v>
      </c>
      <c r="F68" s="37">
        <v>40</v>
      </c>
      <c r="G68" s="491"/>
      <c r="H68" s="37">
        <f>F68*G68</f>
        <v>0</v>
      </c>
      <c r="J68"/>
      <c r="M68" s="251"/>
    </row>
    <row r="69" spans="1:13" s="1" customFormat="1" ht="15.75" customHeight="1" x14ac:dyDescent="0.25">
      <c r="A69" s="75"/>
      <c r="B69" s="487"/>
      <c r="C69" s="488"/>
      <c r="D69" s="489"/>
      <c r="E69" s="490"/>
      <c r="F69" s="37"/>
      <c r="G69" s="491"/>
      <c r="H69" s="37"/>
      <c r="J69"/>
      <c r="M69" s="251"/>
    </row>
    <row r="70" spans="1:13" s="1" customFormat="1" ht="66" x14ac:dyDescent="0.25">
      <c r="A70" s="75"/>
      <c r="B70" s="487" t="s">
        <v>9</v>
      </c>
      <c r="C70" s="488" t="s">
        <v>266</v>
      </c>
      <c r="D70" s="489" t="s">
        <v>298</v>
      </c>
      <c r="E70" s="490" t="s">
        <v>7</v>
      </c>
      <c r="F70" s="37">
        <v>30</v>
      </c>
      <c r="G70" s="491"/>
      <c r="H70" s="37">
        <f>G70*F70</f>
        <v>0</v>
      </c>
      <c r="J70"/>
      <c r="M70" s="251"/>
    </row>
    <row r="71" spans="1:13" s="1" customFormat="1" ht="15" x14ac:dyDescent="0.25">
      <c r="A71" s="75"/>
      <c r="B71" s="487"/>
      <c r="C71" s="488"/>
      <c r="D71" s="489"/>
      <c r="E71" s="490"/>
      <c r="F71" s="37"/>
      <c r="G71" s="491"/>
      <c r="H71" s="37"/>
      <c r="J71"/>
      <c r="M71" s="251"/>
    </row>
    <row r="72" spans="1:13" s="1" customFormat="1" ht="79.2" x14ac:dyDescent="0.25">
      <c r="A72" s="75"/>
      <c r="B72" s="487" t="s">
        <v>11</v>
      </c>
      <c r="C72" s="488" t="s">
        <v>266</v>
      </c>
      <c r="D72" s="489" t="s">
        <v>299</v>
      </c>
      <c r="E72" s="490" t="s">
        <v>7</v>
      </c>
      <c r="F72" s="37">
        <v>12</v>
      </c>
      <c r="G72" s="491"/>
      <c r="H72" s="37">
        <f>G72*F72</f>
        <v>0</v>
      </c>
      <c r="J72"/>
      <c r="M72" s="251"/>
    </row>
    <row r="73" spans="1:13" ht="15" x14ac:dyDescent="0.25">
      <c r="A73" s="75"/>
      <c r="B73" s="487"/>
      <c r="C73" s="488"/>
      <c r="D73" s="489"/>
      <c r="E73" s="490"/>
      <c r="F73" s="37"/>
      <c r="G73" s="491"/>
      <c r="H73" s="37"/>
      <c r="M73" s="251"/>
    </row>
    <row r="74" spans="1:13" ht="106.5" customHeight="1" x14ac:dyDescent="0.25">
      <c r="A74" s="75"/>
      <c r="B74" s="487" t="s">
        <v>12</v>
      </c>
      <c r="C74" s="488" t="s">
        <v>300</v>
      </c>
      <c r="D74" s="489" t="s">
        <v>301</v>
      </c>
      <c r="E74" s="490" t="s">
        <v>10</v>
      </c>
      <c r="F74" s="37">
        <v>1</v>
      </c>
      <c r="G74" s="491"/>
      <c r="H74" s="37">
        <f>G74*F74</f>
        <v>0</v>
      </c>
      <c r="M74" s="251"/>
    </row>
    <row r="75" spans="1:13" ht="12.75" customHeight="1" x14ac:dyDescent="0.25">
      <c r="A75" s="75"/>
      <c r="B75" s="487"/>
      <c r="C75" s="488"/>
      <c r="D75" s="489"/>
      <c r="E75" s="490"/>
      <c r="F75" s="37"/>
      <c r="G75" s="491"/>
      <c r="H75" s="37"/>
      <c r="M75" s="251"/>
    </row>
    <row r="76" spans="1:13" ht="39" customHeight="1" x14ac:dyDescent="0.25">
      <c r="A76" s="75"/>
      <c r="B76" s="487" t="s">
        <v>16</v>
      </c>
      <c r="C76" s="488" t="s">
        <v>266</v>
      </c>
      <c r="D76" s="492" t="s">
        <v>302</v>
      </c>
      <c r="E76" s="490" t="s">
        <v>10</v>
      </c>
      <c r="F76" s="37">
        <v>1</v>
      </c>
      <c r="G76" s="491"/>
      <c r="H76" s="37">
        <f>G76*F76</f>
        <v>0</v>
      </c>
      <c r="M76" s="251"/>
    </row>
    <row r="77" spans="1:13" ht="12.75" customHeight="1" x14ac:dyDescent="0.25">
      <c r="A77" s="75"/>
      <c r="B77" s="487"/>
      <c r="C77" s="488"/>
      <c r="D77" s="489"/>
      <c r="E77" s="490"/>
      <c r="F77" s="37"/>
      <c r="G77" s="491"/>
      <c r="H77" s="37"/>
      <c r="M77" s="251"/>
    </row>
    <row r="78" spans="1:13" ht="24.75" customHeight="1" x14ac:dyDescent="0.25">
      <c r="A78" s="75"/>
      <c r="B78" s="487" t="s">
        <v>16</v>
      </c>
      <c r="C78" s="488" t="s">
        <v>303</v>
      </c>
      <c r="D78" s="489" t="s">
        <v>304</v>
      </c>
      <c r="E78" s="490" t="s">
        <v>7</v>
      </c>
      <c r="F78" s="37">
        <v>27</v>
      </c>
      <c r="G78" s="491"/>
      <c r="H78" s="37">
        <f>G78*F78</f>
        <v>0</v>
      </c>
      <c r="M78" s="251"/>
    </row>
    <row r="79" spans="1:13" ht="15.6" thickBot="1" x14ac:dyDescent="0.3">
      <c r="A79" s="75"/>
      <c r="B79" s="253"/>
      <c r="C79" s="486"/>
      <c r="D79" s="278"/>
      <c r="E79" s="255"/>
      <c r="F79" s="256"/>
      <c r="G79" s="257"/>
      <c r="H79" s="256"/>
      <c r="M79" s="251"/>
    </row>
    <row r="80" spans="1:13" ht="12.75" customHeight="1" thickBot="1" x14ac:dyDescent="0.3">
      <c r="A80" s="75"/>
      <c r="B80" s="264"/>
      <c r="C80" s="265" t="s">
        <v>296</v>
      </c>
      <c r="D80" s="293" t="s">
        <v>305</v>
      </c>
      <c r="E80" s="267"/>
      <c r="F80" s="282"/>
      <c r="G80" s="283"/>
      <c r="H80" s="294">
        <f>SUM(H67:H79)</f>
        <v>0</v>
      </c>
      <c r="M80" s="251"/>
    </row>
    <row r="81" spans="1:13" ht="12.75" customHeight="1" thickBot="1" x14ac:dyDescent="0.3">
      <c r="A81" s="75"/>
      <c r="B81" s="271"/>
      <c r="C81" s="272"/>
      <c r="D81" s="295"/>
      <c r="E81" s="243"/>
      <c r="F81" s="275"/>
      <c r="G81" s="292"/>
      <c r="H81" s="296"/>
      <c r="M81" s="251"/>
    </row>
    <row r="82" spans="1:13" ht="16.2" thickBot="1" x14ac:dyDescent="0.3">
      <c r="A82" s="75"/>
      <c r="B82" s="297"/>
      <c r="C82" s="298" t="s">
        <v>307</v>
      </c>
      <c r="D82" s="299" t="s">
        <v>551</v>
      </c>
      <c r="E82" s="247"/>
      <c r="F82" s="248"/>
      <c r="G82" s="249"/>
      <c r="H82" s="250"/>
      <c r="J82">
        <v>8</v>
      </c>
      <c r="M82" s="251"/>
    </row>
    <row r="83" spans="1:13" ht="15" x14ac:dyDescent="0.25">
      <c r="A83" s="75"/>
      <c r="B83" s="300"/>
      <c r="C83" s="258"/>
      <c r="D83" s="259"/>
      <c r="E83" s="260"/>
      <c r="F83" s="261"/>
      <c r="G83" s="262"/>
      <c r="H83" s="261"/>
      <c r="M83" s="251"/>
    </row>
    <row r="84" spans="1:13" ht="15.6" thickBot="1" x14ac:dyDescent="0.3">
      <c r="A84" s="75"/>
      <c r="B84" s="300"/>
      <c r="C84" s="301"/>
      <c r="D84" s="259"/>
      <c r="E84" s="260"/>
      <c r="F84" s="261"/>
      <c r="G84" s="262"/>
      <c r="H84" s="261"/>
      <c r="I84"/>
      <c r="M84" s="251"/>
    </row>
    <row r="85" spans="1:13" ht="15.6" thickBot="1" x14ac:dyDescent="0.3">
      <c r="A85" s="75"/>
      <c r="B85" s="264"/>
      <c r="C85" s="265" t="s">
        <v>307</v>
      </c>
      <c r="D85" s="293" t="s">
        <v>529</v>
      </c>
      <c r="E85" s="267"/>
      <c r="F85" s="282"/>
      <c r="G85" s="283"/>
      <c r="H85" s="294">
        <f>SUM(H83:H84)</f>
        <v>0</v>
      </c>
      <c r="I85"/>
      <c r="M85" s="251"/>
    </row>
    <row r="86" spans="1:13" ht="15.6" thickBot="1" x14ac:dyDescent="0.3">
      <c r="A86" s="75"/>
      <c r="B86" s="271"/>
      <c r="C86" s="272"/>
      <c r="D86" s="295"/>
      <c r="E86" s="243"/>
      <c r="F86" s="275"/>
      <c r="G86" s="292"/>
      <c r="H86" s="296"/>
      <c r="I86"/>
      <c r="M86" s="251"/>
    </row>
    <row r="87" spans="1:13" ht="16.2" thickBot="1" x14ac:dyDescent="0.3">
      <c r="A87" s="75"/>
      <c r="B87" s="297"/>
      <c r="C87" s="298" t="s">
        <v>530</v>
      </c>
      <c r="D87" s="299" t="s">
        <v>5</v>
      </c>
      <c r="E87" s="247"/>
      <c r="F87" s="248"/>
      <c r="G87" s="249"/>
      <c r="H87" s="250"/>
      <c r="I87"/>
      <c r="M87" s="251"/>
    </row>
    <row r="88" spans="1:13" ht="15" x14ac:dyDescent="0.25">
      <c r="A88" s="75"/>
      <c r="B88" s="300"/>
      <c r="C88" s="258"/>
      <c r="D88" s="324"/>
      <c r="E88" s="260"/>
      <c r="F88" s="261"/>
      <c r="G88" s="262"/>
      <c r="H88" s="261"/>
      <c r="I88"/>
      <c r="M88" s="251"/>
    </row>
    <row r="89" spans="1:13" ht="132" x14ac:dyDescent="0.25">
      <c r="A89" s="75"/>
      <c r="B89" s="252" t="s">
        <v>9</v>
      </c>
      <c r="C89" s="443" t="s">
        <v>531</v>
      </c>
      <c r="D89" s="442" t="s">
        <v>579</v>
      </c>
      <c r="E89" s="445" t="s">
        <v>10</v>
      </c>
      <c r="F89" s="261">
        <v>1</v>
      </c>
      <c r="G89" s="262">
        <v>500</v>
      </c>
      <c r="H89" s="261">
        <f>F89*G89</f>
        <v>500</v>
      </c>
      <c r="I89"/>
    </row>
    <row r="90" spans="1:13" x14ac:dyDescent="0.25">
      <c r="A90" s="75"/>
      <c r="B90" s="252"/>
      <c r="C90" s="444"/>
      <c r="D90" s="446"/>
      <c r="E90" s="445"/>
      <c r="F90" s="261"/>
      <c r="G90" s="262"/>
      <c r="H90" s="261"/>
      <c r="I90"/>
      <c r="M90" s="113"/>
    </row>
    <row r="91" spans="1:13" ht="132" x14ac:dyDescent="0.25">
      <c r="A91" s="75"/>
      <c r="B91" s="252" t="s">
        <v>11</v>
      </c>
      <c r="C91" s="443" t="s">
        <v>532</v>
      </c>
      <c r="D91" s="442" t="s">
        <v>566</v>
      </c>
      <c r="E91" s="445" t="s">
        <v>10</v>
      </c>
      <c r="F91" s="261">
        <v>1</v>
      </c>
      <c r="G91" s="262">
        <v>500</v>
      </c>
      <c r="H91" s="261">
        <f>F91*G91</f>
        <v>500</v>
      </c>
      <c r="I91"/>
    </row>
    <row r="92" spans="1:13" x14ac:dyDescent="0.25">
      <c r="A92" s="75"/>
      <c r="B92" s="252"/>
      <c r="C92" s="258"/>
      <c r="D92" s="254"/>
      <c r="E92" s="260"/>
      <c r="F92" s="261"/>
      <c r="G92" s="262"/>
      <c r="H92" s="261"/>
      <c r="I92"/>
      <c r="M92" s="113"/>
    </row>
    <row r="93" spans="1:13" x14ac:dyDescent="0.25">
      <c r="A93" s="75"/>
      <c r="B93" s="252" t="s">
        <v>12</v>
      </c>
      <c r="C93" s="258" t="s">
        <v>533</v>
      </c>
      <c r="D93" s="277" t="s">
        <v>534</v>
      </c>
      <c r="E93" s="260" t="s">
        <v>10</v>
      </c>
      <c r="F93" s="261">
        <v>1</v>
      </c>
      <c r="G93" s="262"/>
      <c r="H93" s="261">
        <f>F93*G93</f>
        <v>0</v>
      </c>
      <c r="I93"/>
      <c r="M93" s="429"/>
    </row>
    <row r="94" spans="1:13" x14ac:dyDescent="0.25">
      <c r="A94" s="75"/>
      <c r="B94" s="252"/>
      <c r="C94" s="258"/>
      <c r="D94" s="277"/>
      <c r="E94" s="260"/>
      <c r="F94" s="261"/>
      <c r="G94" s="262"/>
      <c r="H94" s="261"/>
      <c r="I94"/>
      <c r="M94" s="436"/>
    </row>
    <row r="95" spans="1:13" ht="66" x14ac:dyDescent="0.25">
      <c r="A95" s="75"/>
      <c r="B95" s="252" t="s">
        <v>16</v>
      </c>
      <c r="C95" s="258" t="s">
        <v>266</v>
      </c>
      <c r="D95" s="259" t="s">
        <v>535</v>
      </c>
      <c r="E95" s="260" t="s">
        <v>19</v>
      </c>
      <c r="F95" s="261">
        <v>1</v>
      </c>
      <c r="G95" s="262"/>
      <c r="H95" s="261">
        <f>F95*G95</f>
        <v>0</v>
      </c>
      <c r="I95"/>
      <c r="M95" s="437"/>
    </row>
    <row r="96" spans="1:13" ht="15.6" thickBot="1" x14ac:dyDescent="0.3">
      <c r="A96" s="75"/>
      <c r="B96" s="300"/>
      <c r="C96" s="301"/>
      <c r="D96" s="259"/>
      <c r="E96" s="260"/>
      <c r="F96" s="261"/>
      <c r="G96" s="262"/>
      <c r="H96" s="261"/>
      <c r="I96"/>
      <c r="M96" s="251"/>
    </row>
    <row r="97" spans="1:13" ht="15.6" thickBot="1" x14ac:dyDescent="0.3">
      <c r="A97" s="75"/>
      <c r="B97" s="264"/>
      <c r="C97" s="265" t="s">
        <v>530</v>
      </c>
      <c r="D97" s="293" t="s">
        <v>536</v>
      </c>
      <c r="E97" s="267"/>
      <c r="F97" s="282"/>
      <c r="G97" s="283"/>
      <c r="H97" s="294">
        <f>SUM(H88:H96)</f>
        <v>1000</v>
      </c>
      <c r="I97"/>
      <c r="M97" s="251"/>
    </row>
    <row r="98" spans="1:13" x14ac:dyDescent="0.25">
      <c r="A98" s="75"/>
      <c r="B98" s="271"/>
      <c r="C98" s="272"/>
      <c r="D98" s="295"/>
      <c r="E98" s="243"/>
      <c r="F98" s="275"/>
      <c r="G98" s="292"/>
      <c r="H98" s="296"/>
      <c r="I98"/>
    </row>
    <row r="99" spans="1:13" ht="16.2" thickBot="1" x14ac:dyDescent="0.3">
      <c r="C99" s="579" t="s">
        <v>308</v>
      </c>
      <c r="D99" s="579"/>
      <c r="E99" s="579"/>
      <c r="F99" s="579"/>
      <c r="G99" s="579"/>
      <c r="H99" s="579"/>
    </row>
    <row r="100" spans="1:13" x14ac:dyDescent="0.25">
      <c r="C100" s="302" t="s">
        <v>265</v>
      </c>
      <c r="D100" s="303" t="s">
        <v>2</v>
      </c>
      <c r="E100" s="304"/>
      <c r="F100" s="303"/>
      <c r="G100" s="305"/>
      <c r="H100" s="306">
        <f>H18</f>
        <v>0</v>
      </c>
    </row>
    <row r="101" spans="1:13" x14ac:dyDescent="0.25">
      <c r="C101" s="307" t="s">
        <v>271</v>
      </c>
      <c r="D101" s="308" t="str">
        <f>D20</f>
        <v>ZEMELJSKA DELA</v>
      </c>
      <c r="G101" s="309"/>
      <c r="H101" s="310">
        <f>H36</f>
        <v>0</v>
      </c>
    </row>
    <row r="102" spans="1:13" s="1" customFormat="1" x14ac:dyDescent="0.25">
      <c r="A102"/>
      <c r="C102" s="307" t="s">
        <v>281</v>
      </c>
      <c r="D102" s="308" t="s">
        <v>86</v>
      </c>
      <c r="F102"/>
      <c r="G102" s="309"/>
      <c r="H102" s="310">
        <f>H64</f>
        <v>0</v>
      </c>
      <c r="J102"/>
    </row>
    <row r="103" spans="1:13" s="1" customFormat="1" x14ac:dyDescent="0.25">
      <c r="A103"/>
      <c r="C103" s="307" t="s">
        <v>296</v>
      </c>
      <c r="D103" t="s">
        <v>309</v>
      </c>
      <c r="F103"/>
      <c r="G103" s="309"/>
      <c r="H103" s="310">
        <f>H80</f>
        <v>0</v>
      </c>
      <c r="J103"/>
    </row>
    <row r="104" spans="1:13" s="1" customFormat="1" x14ac:dyDescent="0.25">
      <c r="A104"/>
      <c r="C104" s="307" t="s">
        <v>307</v>
      </c>
      <c r="D104" t="s">
        <v>537</v>
      </c>
      <c r="F104"/>
      <c r="G104" s="309"/>
      <c r="H104" s="310">
        <f>H85</f>
        <v>0</v>
      </c>
      <c r="J104"/>
    </row>
    <row r="105" spans="1:13" s="1" customFormat="1" x14ac:dyDescent="0.25">
      <c r="A105"/>
      <c r="C105" s="307" t="s">
        <v>530</v>
      </c>
      <c r="D105" s="308" t="s">
        <v>5</v>
      </c>
      <c r="F105"/>
      <c r="G105" s="309"/>
      <c r="H105" s="310">
        <f>H97</f>
        <v>1000</v>
      </c>
      <c r="J105"/>
    </row>
    <row r="106" spans="1:13" s="1" customFormat="1" x14ac:dyDescent="0.25">
      <c r="A106"/>
      <c r="C106" s="311"/>
      <c r="D106" s="312"/>
      <c r="E106" s="313"/>
      <c r="F106" s="314"/>
      <c r="G106" s="315"/>
      <c r="H106" s="316"/>
      <c r="J106"/>
    </row>
    <row r="107" spans="1:13" s="1" customFormat="1" ht="16.2" thickBot="1" x14ac:dyDescent="0.35">
      <c r="A107"/>
      <c r="C107" s="317"/>
      <c r="D107" s="580" t="s">
        <v>310</v>
      </c>
      <c r="E107" s="581"/>
      <c r="F107" s="581"/>
      <c r="G107" s="581"/>
      <c r="H107" s="318">
        <f>SUM(H100:H106)</f>
        <v>1000</v>
      </c>
      <c r="J107"/>
      <c r="M107" s="243"/>
    </row>
    <row r="108" spans="1:13" s="1" customFormat="1" ht="16.8" thickTop="1" thickBot="1" x14ac:dyDescent="0.35">
      <c r="A108"/>
      <c r="C108" s="319"/>
      <c r="D108" s="582" t="s">
        <v>15</v>
      </c>
      <c r="E108" s="583"/>
      <c r="F108" s="583"/>
      <c r="G108" s="583"/>
      <c r="H108" s="320">
        <f>H107*0.22</f>
        <v>220</v>
      </c>
      <c r="J108"/>
    </row>
    <row r="109" spans="1:13" s="1" customFormat="1" ht="16.8" thickTop="1" thickBot="1" x14ac:dyDescent="0.35">
      <c r="A109"/>
      <c r="C109" s="321"/>
      <c r="D109" s="584" t="s">
        <v>311</v>
      </c>
      <c r="E109" s="585"/>
      <c r="F109" s="585"/>
      <c r="G109" s="585"/>
      <c r="H109" s="322">
        <f>H108+H107</f>
        <v>1220</v>
      </c>
      <c r="J109"/>
    </row>
    <row r="111" spans="1:13" s="1" customFormat="1" x14ac:dyDescent="0.25">
      <c r="A111"/>
      <c r="C111" s="323" t="s">
        <v>312</v>
      </c>
      <c r="D111"/>
      <c r="F111"/>
      <c r="G111"/>
      <c r="H111"/>
      <c r="J111"/>
    </row>
    <row r="112" spans="1:13" s="1" customFormat="1" x14ac:dyDescent="0.25">
      <c r="A112"/>
      <c r="C112" s="170" t="s">
        <v>313</v>
      </c>
      <c r="D112"/>
      <c r="F112"/>
      <c r="G112"/>
      <c r="H112"/>
      <c r="J112"/>
    </row>
    <row r="113" spans="1:10" s="1" customFormat="1" x14ac:dyDescent="0.25">
      <c r="A113"/>
      <c r="C113" s="577" t="s">
        <v>314</v>
      </c>
      <c r="D113" s="577"/>
      <c r="E113" s="577"/>
      <c r="F113" s="577"/>
      <c r="G113" s="577"/>
      <c r="H113" s="577"/>
      <c r="J113"/>
    </row>
    <row r="114" spans="1:10" s="1" customFormat="1" x14ac:dyDescent="0.25">
      <c r="A114"/>
      <c r="C114" s="577"/>
      <c r="D114" s="577"/>
      <c r="E114" s="577"/>
      <c r="F114" s="577"/>
      <c r="G114" s="577"/>
      <c r="H114" s="577"/>
      <c r="J114"/>
    </row>
    <row r="115" spans="1:10" s="1" customFormat="1" x14ac:dyDescent="0.25">
      <c r="A115"/>
      <c r="C115" s="170"/>
      <c r="D115"/>
      <c r="F115"/>
      <c r="G115"/>
      <c r="H115"/>
      <c r="J115"/>
    </row>
  </sheetData>
  <mergeCells count="6">
    <mergeCell ref="C113:H114"/>
    <mergeCell ref="B8:H8"/>
    <mergeCell ref="C99:H99"/>
    <mergeCell ref="D107:G107"/>
    <mergeCell ref="D108:G108"/>
    <mergeCell ref="D109:G109"/>
  </mergeCells>
  <pageMargins left="0.7" right="0.7" top="0.75" bottom="0.75" header="0.3" footer="0.3"/>
  <pageSetup paperSize="9" scale="79" orientation="portrait" r:id="rId1"/>
  <rowBreaks count="6" manualBreakCount="6">
    <brk id="18" max="16383" man="1"/>
    <brk id="37" max="16383" man="1"/>
    <brk id="65" max="16383" man="1"/>
    <brk id="81" max="16383" man="1"/>
    <brk id="86" max="16383" man="1"/>
    <brk id="9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06"/>
  <sheetViews>
    <sheetView topLeftCell="A27" zoomScale="115" zoomScaleNormal="115" zoomScaleSheetLayoutView="85" workbookViewId="0">
      <selection activeCell="B27" sqref="B27"/>
    </sheetView>
  </sheetViews>
  <sheetFormatPr defaultColWidth="9.109375" defaultRowHeight="13.2" x14ac:dyDescent="0.25"/>
  <cols>
    <col min="1" max="1" width="5.6640625" style="190" customWidth="1"/>
    <col min="2" max="2" width="46.5546875" style="192" customWidth="1"/>
    <col min="3" max="3" width="5.6640625" style="50" customWidth="1"/>
    <col min="4" max="4" width="5.6640625" style="192" customWidth="1"/>
    <col min="5" max="6" width="12.6640625" style="192" customWidth="1"/>
    <col min="7" max="9" width="9.109375" style="192"/>
    <col min="10" max="10" width="49.109375" style="192" customWidth="1"/>
    <col min="11" max="16384" width="9.109375" style="192"/>
  </cols>
  <sheetData>
    <row r="1" spans="1:7" s="105" customFormat="1" ht="13.8" x14ac:dyDescent="0.25">
      <c r="A1" s="175"/>
      <c r="B1" s="176"/>
      <c r="C1" s="177"/>
      <c r="D1" s="177"/>
      <c r="E1" s="177"/>
      <c r="F1" s="177"/>
      <c r="G1" s="178"/>
    </row>
    <row r="2" spans="1:7" s="105" customFormat="1" ht="13.8" x14ac:dyDescent="0.25">
      <c r="A2" s="179"/>
      <c r="B2" s="180"/>
      <c r="C2" s="177"/>
      <c r="D2" s="177"/>
      <c r="E2" s="181"/>
      <c r="F2" s="181"/>
      <c r="G2" s="178"/>
    </row>
    <row r="3" spans="1:7" s="105" customFormat="1" ht="14.4" x14ac:dyDescent="0.25">
      <c r="A3" s="179"/>
      <c r="B3" s="182" t="s">
        <v>203</v>
      </c>
      <c r="C3" s="177"/>
      <c r="D3" s="177"/>
      <c r="E3" s="181"/>
      <c r="F3" s="181"/>
      <c r="G3" s="178"/>
    </row>
    <row r="4" spans="1:7" s="105" customFormat="1" ht="41.25" customHeight="1" x14ac:dyDescent="0.25">
      <c r="A4" s="183"/>
      <c r="B4" s="586" t="s">
        <v>204</v>
      </c>
      <c r="C4" s="586"/>
      <c r="D4" s="586"/>
      <c r="E4" s="586"/>
      <c r="F4" s="181"/>
      <c r="G4" s="178"/>
    </row>
    <row r="5" spans="1:7" s="105" customFormat="1" ht="30" customHeight="1" x14ac:dyDescent="0.25">
      <c r="A5" s="183"/>
      <c r="B5" s="184"/>
      <c r="C5" s="177"/>
      <c r="D5" s="177"/>
      <c r="E5" s="181"/>
      <c r="F5" s="181"/>
      <c r="G5" s="178"/>
    </row>
    <row r="6" spans="1:7" s="105" customFormat="1" ht="13.8" x14ac:dyDescent="0.25">
      <c r="A6" s="183"/>
      <c r="B6" s="184" t="s">
        <v>205</v>
      </c>
      <c r="C6" s="177"/>
      <c r="D6" s="177"/>
      <c r="E6" s="181"/>
      <c r="F6" s="181"/>
      <c r="G6" s="178"/>
    </row>
    <row r="7" spans="1:7" s="105" customFormat="1" ht="30" customHeight="1" x14ac:dyDescent="0.25">
      <c r="A7" s="183"/>
      <c r="B7" s="184"/>
      <c r="C7" s="177"/>
      <c r="D7" s="177"/>
      <c r="E7" s="181"/>
      <c r="F7" s="181"/>
      <c r="G7" s="178"/>
    </row>
    <row r="8" spans="1:7" s="105" customFormat="1" ht="14.4" x14ac:dyDescent="0.25">
      <c r="A8" s="183"/>
      <c r="B8" s="182" t="s">
        <v>206</v>
      </c>
      <c r="C8" s="177"/>
      <c r="D8" s="177"/>
      <c r="E8" s="181"/>
      <c r="F8" s="181"/>
      <c r="G8" s="178"/>
    </row>
    <row r="9" spans="1:7" s="105" customFormat="1" ht="13.8" x14ac:dyDescent="0.25">
      <c r="A9" s="183"/>
      <c r="B9" s="185" t="s">
        <v>399</v>
      </c>
      <c r="C9" s="177"/>
      <c r="D9" s="177"/>
      <c r="E9" s="181"/>
      <c r="F9" s="181"/>
      <c r="G9" s="178"/>
    </row>
    <row r="10" spans="1:7" s="105" customFormat="1" ht="30" customHeight="1" x14ac:dyDescent="0.25">
      <c r="A10" s="183"/>
      <c r="B10" s="184"/>
      <c r="C10" s="177"/>
      <c r="D10" s="177"/>
      <c r="E10" s="181"/>
      <c r="F10" s="181"/>
      <c r="G10" s="178"/>
    </row>
    <row r="11" spans="1:7" s="105" customFormat="1" ht="14.4" x14ac:dyDescent="0.25">
      <c r="A11" s="183"/>
      <c r="B11" s="182" t="s">
        <v>208</v>
      </c>
      <c r="C11" s="177"/>
      <c r="D11" s="177"/>
      <c r="E11" s="181"/>
      <c r="F11" s="181"/>
      <c r="G11" s="178"/>
    </row>
    <row r="12" spans="1:7" s="105" customFormat="1" ht="13.8" x14ac:dyDescent="0.25">
      <c r="A12" s="183"/>
      <c r="B12" s="185" t="s">
        <v>209</v>
      </c>
      <c r="C12" s="177"/>
      <c r="D12" s="177"/>
      <c r="E12" s="181"/>
      <c r="F12" s="181"/>
      <c r="G12" s="178"/>
    </row>
    <row r="13" spans="1:7" s="105" customFormat="1" ht="13.8" x14ac:dyDescent="0.25">
      <c r="A13" s="183"/>
      <c r="B13" s="185" t="s">
        <v>210</v>
      </c>
      <c r="C13" s="177"/>
      <c r="D13" s="177"/>
      <c r="E13" s="181"/>
      <c r="F13" s="181"/>
      <c r="G13" s="178"/>
    </row>
    <row r="14" spans="1:7" s="105" customFormat="1" ht="13.8" x14ac:dyDescent="0.25">
      <c r="A14" s="183"/>
      <c r="B14" s="185"/>
      <c r="C14" s="177"/>
      <c r="D14" s="177"/>
      <c r="E14" s="181"/>
      <c r="F14" s="181"/>
      <c r="G14" s="178"/>
    </row>
    <row r="15" spans="1:7" s="105" customFormat="1" ht="13.8" x14ac:dyDescent="0.25">
      <c r="A15" s="183"/>
      <c r="B15" s="185"/>
      <c r="C15" s="177"/>
      <c r="D15" s="177"/>
      <c r="E15" s="181"/>
      <c r="F15" s="181"/>
      <c r="G15" s="178"/>
    </row>
    <row r="16" spans="1:7" s="105" customFormat="1" ht="15.6" x14ac:dyDescent="0.3">
      <c r="A16" s="186"/>
      <c r="B16" s="187" t="s">
        <v>23</v>
      </c>
      <c r="C16" s="50"/>
      <c r="D16" s="188"/>
      <c r="E16" s="189" t="str">
        <f>IF(AND(ISNUMBER(#REF!),ISNUMBER(#REF!)),ROUND((#REF!*#REF!/(1-#REF!)+#REF!*#REF!*#REF!)*#REF!*#REF!*#REF!,0)," ")</f>
        <v xml:space="preserve"> </v>
      </c>
      <c r="F16" s="189" t="str">
        <f>IF(AND(ISNUMBER(C16),ISNUMBER(E16)),C16*E16," ")</f>
        <v xml:space="preserve"> </v>
      </c>
      <c r="G16" s="178"/>
    </row>
    <row r="17" spans="1:7" s="105" customFormat="1" ht="15.6" x14ac:dyDescent="0.3">
      <c r="A17" s="190"/>
      <c r="B17" s="191"/>
      <c r="C17" s="50"/>
      <c r="D17" s="193"/>
      <c r="E17" s="194"/>
      <c r="F17" s="194"/>
      <c r="G17" s="178"/>
    </row>
    <row r="18" spans="1:7" s="50" customFormat="1" x14ac:dyDescent="0.25">
      <c r="A18" s="195" t="s">
        <v>3</v>
      </c>
      <c r="B18" s="61" t="s">
        <v>84</v>
      </c>
      <c r="C18" s="61"/>
      <c r="D18" s="136"/>
      <c r="E18" s="196" t="str">
        <f>IF(AND(ISNUMBER(#REF!),ISNUMBER(#REF!)),ROUND((#REF!*#REF!/(1-#REF!)+#REF!*#REF!*#REF!)*#REF!*#REF!*#REF!,0)," ")</f>
        <v xml:space="preserve"> </v>
      </c>
      <c r="F18" s="196">
        <f>+F54</f>
        <v>0</v>
      </c>
    </row>
    <row r="19" spans="1:7" s="50" customFormat="1" x14ac:dyDescent="0.25">
      <c r="A19" s="195" t="s">
        <v>9</v>
      </c>
      <c r="B19" s="61" t="s">
        <v>400</v>
      </c>
      <c r="C19" s="61"/>
      <c r="D19" s="136"/>
      <c r="E19" s="196" t="str">
        <f>IF(AND(ISNUMBER(#REF!),ISNUMBER(#REF!)),ROUND((#REF!*#REF!/(1-#REF!)+#REF!*#REF!*#REF!)*#REF!*#REF!*#REF!,0)," ")</f>
        <v xml:space="preserve"> </v>
      </c>
      <c r="F19" s="196">
        <f>+F67</f>
        <v>0</v>
      </c>
    </row>
    <row r="20" spans="1:7" s="50" customFormat="1" x14ac:dyDescent="0.25">
      <c r="A20" s="197" t="s">
        <v>11</v>
      </c>
      <c r="B20" s="61" t="s">
        <v>401</v>
      </c>
      <c r="C20" s="61"/>
      <c r="D20" s="136"/>
      <c r="E20" s="196"/>
      <c r="F20" s="196">
        <f>+F78</f>
        <v>0</v>
      </c>
    </row>
    <row r="21" spans="1:7" s="50" customFormat="1" x14ac:dyDescent="0.25">
      <c r="A21" s="195" t="s">
        <v>12</v>
      </c>
      <c r="B21" s="61" t="s">
        <v>402</v>
      </c>
      <c r="C21" s="61"/>
      <c r="D21" s="136"/>
      <c r="E21" s="196"/>
      <c r="F21" s="196">
        <f>F85</f>
        <v>0</v>
      </c>
    </row>
    <row r="22" spans="1:7" s="50" customFormat="1" x14ac:dyDescent="0.25">
      <c r="A22" s="197" t="s">
        <v>16</v>
      </c>
      <c r="B22" s="61" t="s">
        <v>403</v>
      </c>
      <c r="C22" s="61"/>
      <c r="D22" s="136"/>
      <c r="E22" s="196"/>
      <c r="F22" s="196">
        <f>F96</f>
        <v>0</v>
      </c>
    </row>
    <row r="23" spans="1:7" s="50" customFormat="1" x14ac:dyDescent="0.25">
      <c r="A23" s="197" t="s">
        <v>13</v>
      </c>
      <c r="B23" s="61" t="s">
        <v>214</v>
      </c>
      <c r="C23" s="61"/>
      <c r="D23" s="136"/>
      <c r="E23" s="196"/>
      <c r="F23" s="196">
        <f>+F106</f>
        <v>1500</v>
      </c>
    </row>
    <row r="24" spans="1:7" s="50" customFormat="1" x14ac:dyDescent="0.25">
      <c r="A24" s="195"/>
      <c r="B24" s="61"/>
      <c r="C24" s="61"/>
      <c r="D24" s="136"/>
      <c r="E24" s="196"/>
      <c r="F24" s="196"/>
    </row>
    <row r="25" spans="1:7" s="50" customFormat="1" ht="17.399999999999999" x14ac:dyDescent="0.3">
      <c r="A25" s="199"/>
      <c r="B25" s="200" t="s">
        <v>215</v>
      </c>
      <c r="C25" s="199"/>
      <c r="D25" s="202"/>
      <c r="E25" s="199"/>
      <c r="F25" s="203">
        <f>SUM(F18:F24)</f>
        <v>1500</v>
      </c>
    </row>
    <row r="26" spans="1:7" s="50" customFormat="1" x14ac:dyDescent="0.25">
      <c r="A26" s="11"/>
      <c r="B26" s="204"/>
      <c r="C26" s="11"/>
      <c r="D26" s="31"/>
      <c r="E26" s="11"/>
      <c r="F26" s="206"/>
    </row>
    <row r="27" spans="1:7" s="50" customFormat="1" ht="13.8" x14ac:dyDescent="0.25">
      <c r="A27" s="207"/>
      <c r="B27" s="208" t="s">
        <v>216</v>
      </c>
      <c r="C27" s="207"/>
      <c r="D27" s="210"/>
      <c r="E27" s="207"/>
      <c r="F27" s="210">
        <f>F25*0.22</f>
        <v>330</v>
      </c>
    </row>
    <row r="28" spans="1:7" s="50" customFormat="1" x14ac:dyDescent="0.25">
      <c r="A28" s="11"/>
      <c r="B28" s="204"/>
      <c r="C28" s="11"/>
      <c r="D28" s="206"/>
      <c r="E28" s="11"/>
      <c r="F28" s="206"/>
    </row>
    <row r="29" spans="1:7" s="50" customFormat="1" ht="17.399999999999999" x14ac:dyDescent="0.3">
      <c r="A29" s="199"/>
      <c r="B29" s="200" t="s">
        <v>217</v>
      </c>
      <c r="C29" s="199"/>
      <c r="D29" s="211"/>
      <c r="E29" s="199"/>
      <c r="F29" s="203">
        <f>F25+F27</f>
        <v>1830</v>
      </c>
    </row>
    <row r="30" spans="1:7" s="50" customFormat="1" ht="17.399999999999999" x14ac:dyDescent="0.3">
      <c r="A30" s="199"/>
      <c r="B30" s="200"/>
      <c r="C30" s="199"/>
      <c r="D30" s="211"/>
      <c r="E30" s="199"/>
      <c r="F30" s="203"/>
    </row>
    <row r="31" spans="1:7" x14ac:dyDescent="0.25">
      <c r="A31" s="195"/>
      <c r="B31" s="61"/>
      <c r="C31" s="61"/>
      <c r="D31" s="136"/>
      <c r="E31" s="196"/>
      <c r="F31" s="196"/>
    </row>
    <row r="32" spans="1:7" x14ac:dyDescent="0.25">
      <c r="A32" s="195"/>
      <c r="B32" s="61"/>
      <c r="C32" s="61"/>
      <c r="D32" s="136"/>
      <c r="E32" s="196"/>
      <c r="F32" s="196"/>
    </row>
    <row r="33" spans="1:11" s="50" customFormat="1" x14ac:dyDescent="0.25">
      <c r="A33" s="186"/>
      <c r="B33" s="50" t="s">
        <v>218</v>
      </c>
      <c r="D33" s="188"/>
      <c r="E33" s="189"/>
      <c r="F33" s="189"/>
    </row>
    <row r="34" spans="1:11" s="50" customFormat="1" ht="41.4" x14ac:dyDescent="0.25">
      <c r="A34" s="195"/>
      <c r="B34" s="212" t="s">
        <v>111</v>
      </c>
      <c r="C34" s="61"/>
      <c r="D34" s="136"/>
      <c r="E34" s="196"/>
      <c r="F34" s="196"/>
    </row>
    <row r="35" spans="1:11" s="105" customFormat="1" x14ac:dyDescent="0.25">
      <c r="A35" s="213" t="s">
        <v>219</v>
      </c>
      <c r="B35" s="213" t="s">
        <v>220</v>
      </c>
      <c r="C35" s="213" t="s">
        <v>221</v>
      </c>
      <c r="D35" s="213" t="s">
        <v>222</v>
      </c>
      <c r="E35" s="214" t="s">
        <v>223</v>
      </c>
      <c r="F35" s="214" t="s">
        <v>224</v>
      </c>
      <c r="G35" s="178"/>
    </row>
    <row r="36" spans="1:11" s="105" customFormat="1" x14ac:dyDescent="0.25">
      <c r="A36" s="190"/>
      <c r="B36" s="192"/>
      <c r="C36" s="50"/>
      <c r="D36" s="193"/>
      <c r="E36" s="215" t="str">
        <f>IF(AND(ISNUMBER(#REF!),ISNUMBER(#REF!)),ROUND((#REF!*#REF!+#REF!*#REF!*#REF!)*(1+#REF!)*#REF!*#REF!*#REF!,2)," ")</f>
        <v xml:space="preserve"> </v>
      </c>
      <c r="F36" s="215" t="str">
        <f>IF(AND(ISNUMBER(C36),ISNUMBER(E36)),C36*E36," ")</f>
        <v xml:space="preserve"> </v>
      </c>
      <c r="G36" s="178"/>
    </row>
    <row r="37" spans="1:11" s="105" customFormat="1" x14ac:dyDescent="0.25">
      <c r="A37" s="216"/>
      <c r="B37" s="217"/>
      <c r="C37" s="411"/>
      <c r="D37" s="219"/>
      <c r="E37" s="220"/>
      <c r="F37" s="220"/>
    </row>
    <row r="38" spans="1:11" s="105" customFormat="1" x14ac:dyDescent="0.25">
      <c r="A38" s="197" t="s">
        <v>3</v>
      </c>
      <c r="B38" s="61" t="s">
        <v>84</v>
      </c>
      <c r="C38" s="50"/>
      <c r="D38" s="50"/>
      <c r="E38" s="178" t="s">
        <v>156</v>
      </c>
      <c r="F38" s="221"/>
      <c r="G38" s="178"/>
    </row>
    <row r="39" spans="1:11" s="105" customFormat="1" ht="13.8" x14ac:dyDescent="0.25">
      <c r="A39" s="222"/>
      <c r="B39" s="223"/>
      <c r="C39" s="177"/>
      <c r="D39" s="224"/>
      <c r="E39" s="215"/>
      <c r="F39" s="225"/>
      <c r="G39" s="178"/>
    </row>
    <row r="40" spans="1:11" s="105" customFormat="1" ht="39.6" x14ac:dyDescent="0.25">
      <c r="A40" s="447">
        <v>1001</v>
      </c>
      <c r="B40" s="42" t="s">
        <v>404</v>
      </c>
      <c r="C40" s="41">
        <v>0.31</v>
      </c>
      <c r="D40" s="42" t="s">
        <v>59</v>
      </c>
      <c r="E40" s="448"/>
      <c r="F40" s="449" t="str">
        <f t="shared" ref="F40:F51" si="0">IF(AND(ISNUMBER(C40),ISNUMBER(E40)),C40*E40," ")</f>
        <v xml:space="preserve"> </v>
      </c>
      <c r="G40" s="178"/>
    </row>
    <row r="41" spans="1:11" s="105" customFormat="1" ht="39.6" x14ac:dyDescent="0.25">
      <c r="A41" s="447">
        <v>1002</v>
      </c>
      <c r="B41" s="42" t="s">
        <v>405</v>
      </c>
      <c r="C41" s="42">
        <v>0.31</v>
      </c>
      <c r="D41" s="42" t="s">
        <v>59</v>
      </c>
      <c r="E41" s="448"/>
      <c r="F41" s="449" t="str">
        <f t="shared" si="0"/>
        <v xml:space="preserve"> </v>
      </c>
    </row>
    <row r="42" spans="1:11" s="105" customFormat="1" ht="132" x14ac:dyDescent="0.25">
      <c r="A42" s="447">
        <v>1003</v>
      </c>
      <c r="B42" s="42" t="s">
        <v>406</v>
      </c>
      <c r="C42" s="450">
        <v>30</v>
      </c>
      <c r="D42" s="451" t="s">
        <v>7</v>
      </c>
      <c r="E42" s="448"/>
      <c r="F42" s="449" t="str">
        <f t="shared" si="0"/>
        <v xml:space="preserve"> </v>
      </c>
    </row>
    <row r="43" spans="1:11" s="228" customFormat="1" ht="145.19999999999999" x14ac:dyDescent="0.25">
      <c r="A43" s="447">
        <v>1004</v>
      </c>
      <c r="B43" s="42" t="s">
        <v>407</v>
      </c>
      <c r="C43" s="42">
        <v>310</v>
      </c>
      <c r="D43" s="42" t="s">
        <v>7</v>
      </c>
      <c r="E43" s="448"/>
      <c r="F43" s="449" t="str">
        <f t="shared" si="0"/>
        <v xml:space="preserve"> </v>
      </c>
      <c r="K43" s="105"/>
    </row>
    <row r="44" spans="1:11" s="228" customFormat="1" ht="89.25" customHeight="1" x14ac:dyDescent="0.25">
      <c r="A44" s="447">
        <v>1005</v>
      </c>
      <c r="B44" s="42" t="s">
        <v>408</v>
      </c>
      <c r="C44" s="41">
        <v>40</v>
      </c>
      <c r="D44" s="42" t="s">
        <v>7</v>
      </c>
      <c r="E44" s="448"/>
      <c r="F44" s="449" t="str">
        <f t="shared" si="0"/>
        <v xml:space="preserve"> </v>
      </c>
      <c r="K44" s="105"/>
    </row>
    <row r="45" spans="1:11" s="105" customFormat="1" ht="27.75" customHeight="1" x14ac:dyDescent="0.25">
      <c r="A45" s="447">
        <v>1006</v>
      </c>
      <c r="B45" s="42" t="s">
        <v>409</v>
      </c>
      <c r="C45" s="41">
        <v>4</v>
      </c>
      <c r="D45" s="42" t="s">
        <v>4</v>
      </c>
      <c r="E45" s="448"/>
      <c r="F45" s="449" t="str">
        <f t="shared" si="0"/>
        <v xml:space="preserve"> </v>
      </c>
      <c r="G45" s="178"/>
    </row>
    <row r="46" spans="1:11" s="228" customFormat="1" ht="52.5" customHeight="1" x14ac:dyDescent="0.25">
      <c r="A46" s="447">
        <v>1007</v>
      </c>
      <c r="B46" s="42" t="s">
        <v>410</v>
      </c>
      <c r="C46" s="452">
        <v>10</v>
      </c>
      <c r="D46" s="42" t="s">
        <v>10</v>
      </c>
      <c r="E46" s="448"/>
      <c r="F46" s="449" t="str">
        <f t="shared" si="0"/>
        <v xml:space="preserve"> </v>
      </c>
      <c r="G46" s="215"/>
      <c r="K46" s="105"/>
    </row>
    <row r="47" spans="1:11" s="228" customFormat="1" ht="90" customHeight="1" x14ac:dyDescent="0.25">
      <c r="A47" s="447">
        <v>1008</v>
      </c>
      <c r="B47" s="42" t="s">
        <v>411</v>
      </c>
      <c r="C47" s="452"/>
      <c r="D47" s="42" t="s">
        <v>10</v>
      </c>
      <c r="E47" s="448"/>
      <c r="F47" s="449" t="str">
        <f t="shared" si="0"/>
        <v xml:space="preserve"> </v>
      </c>
      <c r="G47" s="215"/>
      <c r="K47" s="105"/>
    </row>
    <row r="48" spans="1:11" s="105" customFormat="1" ht="95.25" customHeight="1" x14ac:dyDescent="0.25">
      <c r="A48" s="447">
        <v>1009</v>
      </c>
      <c r="B48" s="42" t="s">
        <v>412</v>
      </c>
      <c r="C48" s="452">
        <v>8</v>
      </c>
      <c r="D48" s="42" t="s">
        <v>10</v>
      </c>
      <c r="E48" s="448"/>
      <c r="F48" s="449" t="str">
        <f t="shared" si="0"/>
        <v xml:space="preserve"> </v>
      </c>
      <c r="G48" s="178"/>
    </row>
    <row r="49" spans="1:6" s="105" customFormat="1" ht="26.4" x14ac:dyDescent="0.25">
      <c r="A49" s="447">
        <v>1010</v>
      </c>
      <c r="B49" s="42" t="s">
        <v>413</v>
      </c>
      <c r="C49" s="42">
        <v>1</v>
      </c>
      <c r="D49" s="42" t="s">
        <v>10</v>
      </c>
      <c r="E49" s="448"/>
      <c r="F49" s="449" t="str">
        <f t="shared" si="0"/>
        <v xml:space="preserve"> </v>
      </c>
    </row>
    <row r="50" spans="1:6" s="105" customFormat="1" ht="105.6" x14ac:dyDescent="0.25">
      <c r="A50" s="447">
        <v>1011</v>
      </c>
      <c r="B50" s="42" t="s">
        <v>414</v>
      </c>
      <c r="C50" s="42">
        <v>1</v>
      </c>
      <c r="D50" s="42" t="s">
        <v>10</v>
      </c>
      <c r="E50" s="448"/>
      <c r="F50" s="449" t="str">
        <f t="shared" si="0"/>
        <v xml:space="preserve"> </v>
      </c>
    </row>
    <row r="51" spans="1:6" s="105" customFormat="1" ht="26.4" x14ac:dyDescent="0.25">
      <c r="A51" s="447">
        <v>1012</v>
      </c>
      <c r="B51" s="42" t="s">
        <v>415</v>
      </c>
      <c r="C51" s="42">
        <v>8</v>
      </c>
      <c r="D51" s="42" t="s">
        <v>10</v>
      </c>
      <c r="E51" s="448"/>
      <c r="F51" s="449" t="str">
        <f t="shared" si="0"/>
        <v xml:space="preserve"> </v>
      </c>
    </row>
    <row r="52" spans="1:6" s="105" customFormat="1" x14ac:dyDescent="0.25">
      <c r="A52" s="231"/>
      <c r="B52" s="50"/>
      <c r="C52" s="50"/>
      <c r="D52" s="50"/>
      <c r="E52" s="412"/>
      <c r="F52" s="196"/>
    </row>
    <row r="53" spans="1:6" s="105" customFormat="1" x14ac:dyDescent="0.25">
      <c r="A53" s="231"/>
      <c r="B53" s="50"/>
      <c r="C53" s="50"/>
      <c r="D53" s="50"/>
      <c r="E53" s="412"/>
      <c r="F53" s="196"/>
    </row>
    <row r="54" spans="1:6" s="105" customFormat="1" x14ac:dyDescent="0.25">
      <c r="A54" s="231"/>
      <c r="B54" s="232"/>
      <c r="C54" s="50"/>
      <c r="D54" s="233"/>
      <c r="E54" s="414" t="s">
        <v>236</v>
      </c>
      <c r="F54" s="196">
        <f>SUM(F40:F51)</f>
        <v>0</v>
      </c>
    </row>
    <row r="55" spans="1:6" s="105" customFormat="1" x14ac:dyDescent="0.25">
      <c r="A55" s="231"/>
      <c r="B55" s="232"/>
      <c r="C55" s="50"/>
      <c r="D55" s="233"/>
      <c r="E55" s="414"/>
      <c r="F55" s="196"/>
    </row>
    <row r="56" spans="1:6" s="105" customFormat="1" x14ac:dyDescent="0.25">
      <c r="A56" s="197" t="s">
        <v>9</v>
      </c>
      <c r="B56" s="61" t="s">
        <v>400</v>
      </c>
      <c r="C56" s="50"/>
      <c r="D56" s="233"/>
      <c r="E56" s="414"/>
      <c r="F56" s="196"/>
    </row>
    <row r="57" spans="1:6" s="105" customFormat="1" x14ac:dyDescent="0.25">
      <c r="A57" s="231"/>
      <c r="B57" s="232"/>
      <c r="C57" s="50"/>
      <c r="D57" s="233"/>
      <c r="E57" s="414"/>
      <c r="F57" s="196"/>
    </row>
    <row r="58" spans="1:6" s="105" customFormat="1" ht="26.4" x14ac:dyDescent="0.25">
      <c r="A58" s="447">
        <v>2001</v>
      </c>
      <c r="B58" s="42" t="s">
        <v>416</v>
      </c>
      <c r="C58" s="42">
        <v>310</v>
      </c>
      <c r="D58" s="43" t="s">
        <v>7</v>
      </c>
      <c r="E58" s="453"/>
      <c r="F58" s="449" t="str">
        <f>IF(AND(ISNUMBER(C58),ISNUMBER(E58)),C58*E58," ")</f>
        <v xml:space="preserve"> </v>
      </c>
    </row>
    <row r="59" spans="1:6" s="105" customFormat="1" x14ac:dyDescent="0.25">
      <c r="A59" s="447">
        <v>2002</v>
      </c>
      <c r="B59" s="42" t="s">
        <v>417</v>
      </c>
      <c r="C59" s="42">
        <v>310</v>
      </c>
      <c r="D59" s="43" t="s">
        <v>7</v>
      </c>
      <c r="E59" s="453"/>
      <c r="F59" s="449" t="str">
        <f t="shared" ref="F59:F64" si="1">IF(AND(ISNUMBER(C59),ISNUMBER(E59)),C59*E59," ")</f>
        <v xml:space="preserve"> </v>
      </c>
    </row>
    <row r="60" spans="1:6" s="105" customFormat="1" ht="26.4" x14ac:dyDescent="0.25">
      <c r="A60" s="447">
        <v>2003</v>
      </c>
      <c r="B60" s="42" t="s">
        <v>418</v>
      </c>
      <c r="C60" s="42">
        <v>610</v>
      </c>
      <c r="D60" s="43" t="s">
        <v>7</v>
      </c>
      <c r="E60" s="453"/>
      <c r="F60" s="449" t="str">
        <f t="shared" si="1"/>
        <v xml:space="preserve"> </v>
      </c>
    </row>
    <row r="61" spans="1:6" s="105" customFormat="1" ht="26.4" x14ac:dyDescent="0.25">
      <c r="A61" s="447">
        <v>2004</v>
      </c>
      <c r="B61" s="42" t="s">
        <v>419</v>
      </c>
      <c r="C61" s="42">
        <v>160</v>
      </c>
      <c r="D61" s="43" t="s">
        <v>7</v>
      </c>
      <c r="E61" s="453"/>
      <c r="F61" s="449" t="str">
        <f t="shared" si="1"/>
        <v xml:space="preserve"> </v>
      </c>
    </row>
    <row r="62" spans="1:6" s="105" customFormat="1" x14ac:dyDescent="0.25">
      <c r="A62" s="447">
        <v>2005</v>
      </c>
      <c r="B62" s="42" t="s">
        <v>420</v>
      </c>
      <c r="C62" s="42">
        <v>10</v>
      </c>
      <c r="D62" s="43" t="s">
        <v>10</v>
      </c>
      <c r="E62" s="453"/>
      <c r="F62" s="449" t="str">
        <f t="shared" si="1"/>
        <v xml:space="preserve"> </v>
      </c>
    </row>
    <row r="63" spans="1:6" s="105" customFormat="1" x14ac:dyDescent="0.25">
      <c r="A63" s="447">
        <v>2007</v>
      </c>
      <c r="B63" s="42" t="s">
        <v>421</v>
      </c>
      <c r="C63" s="42">
        <v>7</v>
      </c>
      <c r="D63" s="43" t="s">
        <v>10</v>
      </c>
      <c r="E63" s="453"/>
      <c r="F63" s="449" t="str">
        <f t="shared" si="1"/>
        <v xml:space="preserve"> </v>
      </c>
    </row>
    <row r="64" spans="1:6" s="105" customFormat="1" ht="26.4" x14ac:dyDescent="0.25">
      <c r="A64" s="447">
        <v>2008</v>
      </c>
      <c r="B64" s="42" t="s">
        <v>422</v>
      </c>
      <c r="C64" s="42">
        <v>1</v>
      </c>
      <c r="D64" s="43" t="s">
        <v>10</v>
      </c>
      <c r="E64" s="453"/>
      <c r="F64" s="449" t="str">
        <f t="shared" si="1"/>
        <v xml:space="preserve"> </v>
      </c>
    </row>
    <row r="65" spans="1:11" s="228" customFormat="1" x14ac:dyDescent="0.25">
      <c r="A65" s="226"/>
      <c r="B65" s="50"/>
      <c r="C65" s="413"/>
      <c r="D65" s="50"/>
      <c r="E65" s="412"/>
      <c r="F65" s="178"/>
      <c r="G65" s="215"/>
      <c r="K65" s="105"/>
    </row>
    <row r="66" spans="1:11" s="228" customFormat="1" x14ac:dyDescent="0.25">
      <c r="A66" s="226"/>
      <c r="B66" s="50"/>
      <c r="C66" s="413"/>
      <c r="D66" s="50"/>
      <c r="E66" s="412"/>
      <c r="F66" s="178"/>
      <c r="G66" s="215"/>
      <c r="K66" s="105"/>
    </row>
    <row r="67" spans="1:11" s="228" customFormat="1" x14ac:dyDescent="0.25">
      <c r="A67" s="226"/>
      <c r="B67" s="50"/>
      <c r="C67" s="413"/>
      <c r="D67" s="50"/>
      <c r="E67" s="414" t="s">
        <v>236</v>
      </c>
      <c r="F67" s="196">
        <f>SUM(F58:F64)</f>
        <v>0</v>
      </c>
      <c r="G67" s="215"/>
      <c r="K67" s="105"/>
    </row>
    <row r="68" spans="1:11" s="228" customFormat="1" x14ac:dyDescent="0.25">
      <c r="A68" s="226"/>
      <c r="B68" s="50"/>
      <c r="C68" s="413"/>
      <c r="D68" s="50"/>
      <c r="E68" s="412"/>
      <c r="F68" s="178"/>
      <c r="G68" s="215"/>
      <c r="K68" s="105"/>
    </row>
    <row r="69" spans="1:11" s="50" customFormat="1" ht="17.399999999999999" x14ac:dyDescent="0.3">
      <c r="A69" s="195" t="s">
        <v>11</v>
      </c>
      <c r="B69" s="61" t="s">
        <v>401</v>
      </c>
      <c r="D69" s="193"/>
      <c r="E69" s="415"/>
      <c r="F69" s="203"/>
      <c r="G69" s="189"/>
      <c r="K69" s="105"/>
    </row>
    <row r="70" spans="1:11" s="50" customFormat="1" x14ac:dyDescent="0.25">
      <c r="A70" s="190"/>
      <c r="B70" s="192"/>
      <c r="D70" s="193"/>
      <c r="E70" s="416" t="str">
        <f>IF(AND(ISNUMBER(#REF!),ISNUMBER(#REF!)),ROUND((#REF!*#REF!+#REF!*#REF!*#REF!)*(1+#REF!)*#REF!*#REF!*#REF!,2)," ")</f>
        <v xml:space="preserve"> </v>
      </c>
      <c r="F70" s="215" t="str">
        <f>IF(AND(ISNUMBER(C70),ISNUMBER(E70)),C70*E70," ")</f>
        <v xml:space="preserve"> </v>
      </c>
      <c r="G70" s="196"/>
      <c r="K70" s="105"/>
    </row>
    <row r="71" spans="1:11" s="11" customFormat="1" x14ac:dyDescent="0.25">
      <c r="A71" s="447">
        <v>3001</v>
      </c>
      <c r="B71" s="42" t="s">
        <v>423</v>
      </c>
      <c r="C71" s="42">
        <v>160</v>
      </c>
      <c r="D71" s="43" t="s">
        <v>7</v>
      </c>
      <c r="E71" s="453"/>
      <c r="F71" s="449" t="str">
        <f t="shared" ref="F71:F76" si="2">IF(AND(ISNUMBER(C71),ISNUMBER(E71)),C71*E71," ")</f>
        <v xml:space="preserve"> </v>
      </c>
      <c r="K71" s="105"/>
    </row>
    <row r="72" spans="1:11" s="199" customFormat="1" ht="17.399999999999999" x14ac:dyDescent="0.3">
      <c r="A72" s="447">
        <v>3002</v>
      </c>
      <c r="B72" s="42" t="s">
        <v>424</v>
      </c>
      <c r="C72" s="42">
        <v>6</v>
      </c>
      <c r="D72" s="43" t="s">
        <v>10</v>
      </c>
      <c r="E72" s="453"/>
      <c r="F72" s="449" t="str">
        <f t="shared" si="2"/>
        <v xml:space="preserve"> </v>
      </c>
      <c r="K72" s="105"/>
    </row>
    <row r="73" spans="1:11" x14ac:dyDescent="0.25">
      <c r="A73" s="447">
        <v>3003</v>
      </c>
      <c r="B73" s="42" t="s">
        <v>425</v>
      </c>
      <c r="C73" s="42">
        <v>310</v>
      </c>
      <c r="D73" s="43" t="s">
        <v>7</v>
      </c>
      <c r="E73" s="453"/>
      <c r="F73" s="449" t="str">
        <f>IF(AND(ISNUMBER(C73),ISNUMBER(E73)),C73*E73," ")</f>
        <v xml:space="preserve"> </v>
      </c>
      <c r="K73" s="105"/>
    </row>
    <row r="74" spans="1:11" x14ac:dyDescent="0.25">
      <c r="A74" s="447">
        <v>3004</v>
      </c>
      <c r="B74" s="42" t="s">
        <v>426</v>
      </c>
      <c r="C74" s="42">
        <v>30</v>
      </c>
      <c r="D74" s="43" t="s">
        <v>7</v>
      </c>
      <c r="E74" s="453"/>
      <c r="F74" s="449" t="str">
        <f t="shared" si="2"/>
        <v xml:space="preserve"> </v>
      </c>
      <c r="K74" s="105"/>
    </row>
    <row r="75" spans="1:11" x14ac:dyDescent="0.25">
      <c r="A75" s="447">
        <v>3005</v>
      </c>
      <c r="B75" s="42" t="s">
        <v>427</v>
      </c>
      <c r="C75" s="42">
        <v>8</v>
      </c>
      <c r="D75" s="43" t="s">
        <v>10</v>
      </c>
      <c r="E75" s="453"/>
      <c r="F75" s="449" t="str">
        <f t="shared" si="2"/>
        <v xml:space="preserve"> </v>
      </c>
      <c r="K75" s="105"/>
    </row>
    <row r="76" spans="1:11" x14ac:dyDescent="0.25">
      <c r="A76" s="447">
        <v>3006</v>
      </c>
      <c r="B76" s="42" t="s">
        <v>428</v>
      </c>
      <c r="C76" s="42">
        <v>4</v>
      </c>
      <c r="D76" s="43" t="s">
        <v>289</v>
      </c>
      <c r="E76" s="453"/>
      <c r="F76" s="449" t="str">
        <f t="shared" si="2"/>
        <v xml:space="preserve"> </v>
      </c>
      <c r="K76" s="105"/>
    </row>
    <row r="77" spans="1:11" x14ac:dyDescent="0.25">
      <c r="A77" s="239"/>
      <c r="B77" s="232"/>
      <c r="C77" s="61"/>
      <c r="D77" s="233"/>
      <c r="E77" s="417"/>
      <c r="F77" s="240"/>
      <c r="K77" s="105"/>
    </row>
    <row r="78" spans="1:11" x14ac:dyDescent="0.25">
      <c r="A78" s="239"/>
      <c r="B78" s="232"/>
      <c r="C78" s="61"/>
      <c r="D78" s="233"/>
      <c r="E78" s="414" t="s">
        <v>236</v>
      </c>
      <c r="F78" s="196">
        <f>SUM(F71:F77)</f>
        <v>0</v>
      </c>
      <c r="K78" s="105"/>
    </row>
    <row r="79" spans="1:11" ht="17.399999999999999" x14ac:dyDescent="0.3">
      <c r="E79" s="415"/>
      <c r="F79" s="203"/>
      <c r="K79" s="105"/>
    </row>
    <row r="80" spans="1:11" x14ac:dyDescent="0.25">
      <c r="A80" s="195" t="s">
        <v>12</v>
      </c>
      <c r="B80" s="61" t="s">
        <v>402</v>
      </c>
      <c r="E80" s="416"/>
      <c r="K80" s="105"/>
    </row>
    <row r="81" spans="1:11" x14ac:dyDescent="0.25">
      <c r="E81" s="416"/>
      <c r="K81" s="105"/>
    </row>
    <row r="82" spans="1:11" ht="26.4" x14ac:dyDescent="0.25">
      <c r="A82" s="447">
        <v>4001</v>
      </c>
      <c r="B82" s="42" t="s">
        <v>429</v>
      </c>
      <c r="C82" s="42">
        <v>30</v>
      </c>
      <c r="D82" s="42" t="s">
        <v>430</v>
      </c>
      <c r="E82" s="448"/>
      <c r="F82" s="449" t="str">
        <f>IF(AND(ISNUMBER(C82),ISNUMBER(E82)),C82*E82," ")</f>
        <v xml:space="preserve"> </v>
      </c>
      <c r="K82" s="105"/>
    </row>
    <row r="83" spans="1:11" ht="26.4" x14ac:dyDescent="0.25">
      <c r="A83" s="447">
        <v>4002</v>
      </c>
      <c r="B83" s="42" t="s">
        <v>431</v>
      </c>
      <c r="C83" s="42">
        <v>30</v>
      </c>
      <c r="D83" s="42" t="s">
        <v>430</v>
      </c>
      <c r="E83" s="448"/>
      <c r="F83" s="449" t="str">
        <f>IF(AND(ISNUMBER(C83),ISNUMBER(E83)),C83*E83," ")</f>
        <v xml:space="preserve"> </v>
      </c>
      <c r="K83" s="105"/>
    </row>
    <row r="84" spans="1:11" x14ac:dyDescent="0.25">
      <c r="E84" s="416"/>
      <c r="K84" s="105"/>
    </row>
    <row r="85" spans="1:11" x14ac:dyDescent="0.25">
      <c r="E85" s="414" t="s">
        <v>236</v>
      </c>
      <c r="F85" s="196">
        <f>SUM(F82:F84)</f>
        <v>0</v>
      </c>
      <c r="K85" s="105"/>
    </row>
    <row r="86" spans="1:11" x14ac:dyDescent="0.25">
      <c r="E86" s="416"/>
      <c r="K86" s="105"/>
    </row>
    <row r="87" spans="1:11" x14ac:dyDescent="0.25">
      <c r="E87" s="416"/>
      <c r="K87" s="105"/>
    </row>
    <row r="88" spans="1:11" x14ac:dyDescent="0.25">
      <c r="A88" s="195" t="s">
        <v>16</v>
      </c>
      <c r="B88" s="61" t="s">
        <v>403</v>
      </c>
      <c r="E88" s="416"/>
      <c r="K88" s="105"/>
    </row>
    <row r="89" spans="1:11" x14ac:dyDescent="0.25">
      <c r="E89" s="416"/>
      <c r="K89" s="105"/>
    </row>
    <row r="90" spans="1:11" ht="26.4" x14ac:dyDescent="0.25">
      <c r="A90" s="447">
        <v>5001</v>
      </c>
      <c r="B90" s="42" t="s">
        <v>432</v>
      </c>
      <c r="C90" s="42">
        <v>0.3</v>
      </c>
      <c r="D90" s="42" t="s">
        <v>59</v>
      </c>
      <c r="E90" s="448"/>
      <c r="F90" s="449" t="str">
        <f>IF(AND(ISNUMBER(C90),ISNUMBER(E90)),C90*E90," ")</f>
        <v xml:space="preserve"> </v>
      </c>
      <c r="K90" s="105"/>
    </row>
    <row r="91" spans="1:11" ht="39.6" x14ac:dyDescent="0.25">
      <c r="A91" s="447">
        <v>5002</v>
      </c>
      <c r="B91" s="42" t="s">
        <v>433</v>
      </c>
      <c r="C91" s="42">
        <v>0.3</v>
      </c>
      <c r="D91" s="42" t="s">
        <v>59</v>
      </c>
      <c r="E91" s="448"/>
      <c r="F91" s="449" t="str">
        <f>IF(AND(ISNUMBER(C91),ISNUMBER(E91)),C91*E91," ")</f>
        <v xml:space="preserve"> </v>
      </c>
      <c r="K91" s="105"/>
    </row>
    <row r="92" spans="1:11" ht="39.6" x14ac:dyDescent="0.25">
      <c r="A92" s="447">
        <v>5003</v>
      </c>
      <c r="B92" s="42" t="s">
        <v>434</v>
      </c>
      <c r="C92" s="42">
        <v>0.3</v>
      </c>
      <c r="D92" s="42" t="s">
        <v>59</v>
      </c>
      <c r="E92" s="448"/>
      <c r="F92" s="449" t="str">
        <f>IF(AND(ISNUMBER(C92),ISNUMBER(E92)),C92*E92," ")</f>
        <v xml:space="preserve"> </v>
      </c>
      <c r="K92" s="105"/>
    </row>
    <row r="93" spans="1:11" ht="26.4" x14ac:dyDescent="0.25">
      <c r="A93" s="447">
        <v>5004</v>
      </c>
      <c r="B93" s="42" t="s">
        <v>435</v>
      </c>
      <c r="C93" s="42">
        <v>1</v>
      </c>
      <c r="D93" s="42" t="s">
        <v>10</v>
      </c>
      <c r="E93" s="448"/>
      <c r="F93" s="449" t="str">
        <f>IF(AND(ISNUMBER(C93),ISNUMBER(E93)),C93*E93," ")</f>
        <v xml:space="preserve"> </v>
      </c>
      <c r="K93" s="105"/>
    </row>
    <row r="94" spans="1:11" ht="26.4" x14ac:dyDescent="0.25">
      <c r="A94" s="447">
        <v>5005</v>
      </c>
      <c r="B94" s="42" t="s">
        <v>436</v>
      </c>
      <c r="C94" s="42">
        <v>5</v>
      </c>
      <c r="D94" s="42" t="s">
        <v>437</v>
      </c>
      <c r="E94" s="448"/>
      <c r="F94" s="449" t="str">
        <f>IF(AND(ISNUMBER(C94),ISNUMBER(E94)),C94*E94," ")</f>
        <v xml:space="preserve"> </v>
      </c>
      <c r="K94" s="105"/>
    </row>
    <row r="95" spans="1:11" x14ac:dyDescent="0.25">
      <c r="B95" s="50"/>
      <c r="E95" s="416"/>
      <c r="K95" s="105"/>
    </row>
    <row r="96" spans="1:11" x14ac:dyDescent="0.25">
      <c r="B96" s="50"/>
      <c r="E96" s="414" t="s">
        <v>236</v>
      </c>
      <c r="F96" s="196">
        <f>SUM(F90:F95)</f>
        <v>0</v>
      </c>
      <c r="K96" s="105"/>
    </row>
    <row r="97" spans="1:11" x14ac:dyDescent="0.25">
      <c r="E97" s="416"/>
      <c r="K97" s="105"/>
    </row>
    <row r="98" spans="1:11" x14ac:dyDescent="0.25">
      <c r="A98" s="195" t="s">
        <v>13</v>
      </c>
      <c r="B98" s="61" t="s">
        <v>214</v>
      </c>
      <c r="E98" s="416"/>
      <c r="K98" s="105"/>
    </row>
    <row r="99" spans="1:11" x14ac:dyDescent="0.25">
      <c r="E99" s="416"/>
      <c r="K99" s="105"/>
    </row>
    <row r="100" spans="1:11" x14ac:dyDescent="0.25">
      <c r="A100" s="447">
        <v>6001</v>
      </c>
      <c r="B100" s="42" t="s">
        <v>438</v>
      </c>
      <c r="C100" s="42">
        <v>1</v>
      </c>
      <c r="D100" s="42" t="s">
        <v>10</v>
      </c>
      <c r="E100" s="448"/>
      <c r="F100" s="449" t="str">
        <f>IF(AND(ISNUMBER(C100),ISNUMBER(E100)),C100*E100," ")</f>
        <v xml:space="preserve"> </v>
      </c>
      <c r="K100" s="105"/>
    </row>
    <row r="101" spans="1:11" x14ac:dyDescent="0.25">
      <c r="A101" s="447">
        <v>6001</v>
      </c>
      <c r="B101" s="42" t="s">
        <v>439</v>
      </c>
      <c r="C101" s="42">
        <v>1</v>
      </c>
      <c r="D101" s="42" t="s">
        <v>10</v>
      </c>
      <c r="E101" s="448"/>
      <c r="F101" s="449" t="str">
        <f>IF(AND(ISNUMBER(C101),ISNUMBER(E101)),C101*E101," ")</f>
        <v xml:space="preserve"> </v>
      </c>
      <c r="K101" s="105"/>
    </row>
    <row r="102" spans="1:11" ht="66" x14ac:dyDescent="0.25">
      <c r="A102" s="447">
        <v>6001</v>
      </c>
      <c r="B102" s="42" t="s">
        <v>585</v>
      </c>
      <c r="C102" s="42">
        <v>1</v>
      </c>
      <c r="D102" s="42" t="s">
        <v>10</v>
      </c>
      <c r="E102" s="448">
        <v>1000</v>
      </c>
      <c r="F102" s="449">
        <f>IF(AND(ISNUMBER(C102),ISNUMBER(E102)),C102*E102," ")</f>
        <v>1000</v>
      </c>
      <c r="K102" s="105"/>
    </row>
    <row r="103" spans="1:11" ht="79.2" x14ac:dyDescent="0.25">
      <c r="A103" s="447">
        <v>6001</v>
      </c>
      <c r="B103" s="454" t="s">
        <v>584</v>
      </c>
      <c r="C103" s="42">
        <v>1</v>
      </c>
      <c r="D103" s="42" t="s">
        <v>10</v>
      </c>
      <c r="E103" s="448">
        <v>500</v>
      </c>
      <c r="F103" s="449">
        <f>IF(AND(ISNUMBER(C103),ISNUMBER(E103)),C103*E103," ")</f>
        <v>500</v>
      </c>
      <c r="K103" s="105"/>
    </row>
    <row r="104" spans="1:11" x14ac:dyDescent="0.25">
      <c r="A104" s="447">
        <v>6001</v>
      </c>
      <c r="B104" s="42" t="s">
        <v>440</v>
      </c>
      <c r="C104" s="42">
        <v>1</v>
      </c>
      <c r="D104" s="42" t="s">
        <v>10</v>
      </c>
      <c r="E104" s="448"/>
      <c r="F104" s="449" t="str">
        <f>IF(AND(ISNUMBER(C104),ISNUMBER(E104)),C104*E104," ")</f>
        <v xml:space="preserve"> </v>
      </c>
      <c r="K104" s="105"/>
    </row>
    <row r="105" spans="1:11" x14ac:dyDescent="0.25">
      <c r="E105" s="412"/>
    </row>
    <row r="106" spans="1:11" x14ac:dyDescent="0.25">
      <c r="E106" s="234" t="s">
        <v>236</v>
      </c>
      <c r="F106" s="196">
        <f>SUM(F100:F105)</f>
        <v>1500</v>
      </c>
    </row>
  </sheetData>
  <mergeCells count="1">
    <mergeCell ref="B4:E4"/>
  </mergeCells>
  <conditionalFormatting sqref="G65:G68">
    <cfRule type="cellIs" dxfId="12" priority="3" stopIfTrue="1" operator="equal">
      <formula>#REF!</formula>
    </cfRule>
  </conditionalFormatting>
  <conditionalFormatting sqref="E65:E66">
    <cfRule type="cellIs" dxfId="11" priority="2" stopIfTrue="1" operator="equal">
      <formula>F65</formula>
    </cfRule>
  </conditionalFormatting>
  <conditionalFormatting sqref="E68">
    <cfRule type="cellIs" dxfId="10" priority="1" stopIfTrue="1" operator="equal">
      <formula>F68</formula>
    </cfRule>
  </conditionalFormatting>
  <pageMargins left="0.7" right="0.7" top="0.75" bottom="0.75" header="0.3" footer="0.3"/>
  <pageSetup paperSize="9" orientation="portrait" r:id="rId1"/>
  <rowBreaks count="2" manualBreakCount="2">
    <brk id="34"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06"/>
  <sheetViews>
    <sheetView topLeftCell="A75" zoomScaleNormal="100" zoomScaleSheetLayoutView="100" workbookViewId="0">
      <selection activeCell="H89" sqref="H89"/>
    </sheetView>
  </sheetViews>
  <sheetFormatPr defaultColWidth="9.109375" defaultRowHeight="13.2" x14ac:dyDescent="0.25"/>
  <cols>
    <col min="1" max="1" width="5.6640625" style="190" customWidth="1"/>
    <col min="2" max="2" width="46.5546875" style="192" customWidth="1"/>
    <col min="3" max="4" width="5.6640625" style="192" customWidth="1"/>
    <col min="5" max="6" width="12.6640625" style="192" customWidth="1"/>
    <col min="7" max="9" width="9.109375" style="192"/>
    <col min="10" max="10" width="52.88671875" style="192" customWidth="1"/>
    <col min="11" max="16384" width="9.109375" style="192"/>
  </cols>
  <sheetData>
    <row r="1" spans="1:7" s="105" customFormat="1" ht="13.8" x14ac:dyDescent="0.25">
      <c r="A1" s="175"/>
      <c r="B1" s="176"/>
      <c r="C1" s="177"/>
      <c r="D1" s="177"/>
      <c r="E1" s="177"/>
      <c r="F1" s="177"/>
      <c r="G1" s="178"/>
    </row>
    <row r="2" spans="1:7" s="105" customFormat="1" ht="13.8" x14ac:dyDescent="0.25">
      <c r="A2" s="179"/>
      <c r="B2" s="180"/>
      <c r="C2" s="177"/>
      <c r="D2" s="177"/>
      <c r="E2" s="181"/>
      <c r="F2" s="181"/>
      <c r="G2" s="178"/>
    </row>
    <row r="3" spans="1:7" s="105" customFormat="1" ht="14.4" x14ac:dyDescent="0.25">
      <c r="A3" s="179"/>
      <c r="B3" s="182" t="s">
        <v>203</v>
      </c>
      <c r="C3" s="177"/>
      <c r="D3" s="177"/>
      <c r="E3" s="181"/>
      <c r="F3" s="181"/>
      <c r="G3" s="178"/>
    </row>
    <row r="4" spans="1:7" s="105" customFormat="1" ht="41.25" customHeight="1" x14ac:dyDescent="0.25">
      <c r="A4" s="183"/>
      <c r="B4" s="586" t="s">
        <v>204</v>
      </c>
      <c r="C4" s="586"/>
      <c r="D4" s="586"/>
      <c r="E4" s="586"/>
      <c r="F4" s="181"/>
      <c r="G4" s="178"/>
    </row>
    <row r="5" spans="1:7" s="105" customFormat="1" ht="30" customHeight="1" x14ac:dyDescent="0.25">
      <c r="A5" s="183"/>
      <c r="B5" s="184"/>
      <c r="C5" s="177"/>
      <c r="D5" s="177"/>
      <c r="E5" s="181"/>
      <c r="F5" s="181"/>
      <c r="G5" s="178"/>
    </row>
    <row r="6" spans="1:7" s="105" customFormat="1" ht="13.8" x14ac:dyDescent="0.25">
      <c r="A6" s="183"/>
      <c r="B6" s="184" t="s">
        <v>205</v>
      </c>
      <c r="C6" s="177"/>
      <c r="D6" s="177"/>
      <c r="E6" s="181"/>
      <c r="F6" s="181"/>
      <c r="G6" s="178"/>
    </row>
    <row r="7" spans="1:7" s="105" customFormat="1" ht="30" customHeight="1" x14ac:dyDescent="0.25">
      <c r="A7" s="183"/>
      <c r="B7" s="184"/>
      <c r="C7" s="177"/>
      <c r="D7" s="177"/>
      <c r="E7" s="181"/>
      <c r="F7" s="181"/>
      <c r="G7" s="178"/>
    </row>
    <row r="8" spans="1:7" s="105" customFormat="1" ht="14.4" x14ac:dyDescent="0.25">
      <c r="A8" s="183"/>
      <c r="B8" s="182" t="s">
        <v>206</v>
      </c>
      <c r="C8" s="177"/>
      <c r="D8" s="177"/>
      <c r="E8" s="181"/>
      <c r="F8" s="181"/>
      <c r="G8" s="178"/>
    </row>
    <row r="9" spans="1:7" s="105" customFormat="1" ht="13.8" x14ac:dyDescent="0.25">
      <c r="A9" s="183"/>
      <c r="B9" s="185" t="s">
        <v>207</v>
      </c>
      <c r="C9" s="177"/>
      <c r="D9" s="177"/>
      <c r="E9" s="181"/>
      <c r="F9" s="181"/>
      <c r="G9" s="178"/>
    </row>
    <row r="10" spans="1:7" s="105" customFormat="1" ht="30" customHeight="1" x14ac:dyDescent="0.25">
      <c r="A10" s="183"/>
      <c r="B10" s="184"/>
      <c r="C10" s="177"/>
      <c r="D10" s="177"/>
      <c r="E10" s="181"/>
      <c r="F10" s="181"/>
      <c r="G10" s="178"/>
    </row>
    <row r="11" spans="1:7" s="105" customFormat="1" ht="14.4" x14ac:dyDescent="0.25">
      <c r="A11" s="183"/>
      <c r="B11" s="182" t="s">
        <v>208</v>
      </c>
      <c r="C11" s="177"/>
      <c r="D11" s="177"/>
      <c r="E11" s="181"/>
      <c r="F11" s="181"/>
      <c r="G11" s="178"/>
    </row>
    <row r="12" spans="1:7" s="105" customFormat="1" ht="13.8" x14ac:dyDescent="0.25">
      <c r="A12" s="183"/>
      <c r="B12" s="185" t="s">
        <v>209</v>
      </c>
      <c r="C12" s="177"/>
      <c r="D12" s="177"/>
      <c r="E12" s="181"/>
      <c r="F12" s="181"/>
      <c r="G12" s="178"/>
    </row>
    <row r="13" spans="1:7" s="105" customFormat="1" ht="13.8" x14ac:dyDescent="0.25">
      <c r="A13" s="183"/>
      <c r="B13" s="185" t="s">
        <v>210</v>
      </c>
      <c r="C13" s="177"/>
      <c r="D13" s="177"/>
      <c r="E13" s="181"/>
      <c r="F13" s="181"/>
      <c r="G13" s="178"/>
    </row>
    <row r="14" spans="1:7" s="105" customFormat="1" ht="13.8" x14ac:dyDescent="0.25">
      <c r="A14" s="183"/>
      <c r="B14" s="185"/>
      <c r="C14" s="177"/>
      <c r="D14" s="177"/>
      <c r="E14" s="181"/>
      <c r="F14" s="181"/>
      <c r="G14" s="178"/>
    </row>
    <row r="15" spans="1:7" s="105" customFormat="1" ht="13.8" x14ac:dyDescent="0.25">
      <c r="A15" s="183"/>
      <c r="B15" s="185"/>
      <c r="C15" s="177"/>
      <c r="D15" s="177"/>
      <c r="E15" s="181"/>
      <c r="F15" s="181"/>
      <c r="G15" s="178"/>
    </row>
    <row r="16" spans="1:7" s="105" customFormat="1" ht="15.6" x14ac:dyDescent="0.3">
      <c r="A16" s="186"/>
      <c r="B16" s="187" t="s">
        <v>23</v>
      </c>
      <c r="C16" s="50"/>
      <c r="D16" s="188"/>
      <c r="E16" s="189" t="str">
        <f>IF(AND(ISNUMBER(#REF!),ISNUMBER(#REF!)),ROUND((#REF!*#REF!/(1-#REF!)+#REF!*#REF!*#REF!)*#REF!*#REF!*#REF!,0)," ")</f>
        <v xml:space="preserve"> </v>
      </c>
      <c r="F16" s="189" t="str">
        <f>IF(AND(ISNUMBER(C16),ISNUMBER(E16)),C16*E16," ")</f>
        <v xml:space="preserve"> </v>
      </c>
      <c r="G16" s="178"/>
    </row>
    <row r="17" spans="1:10" s="105" customFormat="1" ht="15.6" x14ac:dyDescent="0.3">
      <c r="A17" s="190"/>
      <c r="B17" s="191"/>
      <c r="C17" s="192"/>
      <c r="D17" s="193"/>
      <c r="E17" s="194"/>
      <c r="F17" s="194"/>
      <c r="G17" s="178"/>
    </row>
    <row r="18" spans="1:10" s="50" customFormat="1" x14ac:dyDescent="0.25">
      <c r="A18" s="195" t="s">
        <v>3</v>
      </c>
      <c r="B18" s="61" t="s">
        <v>84</v>
      </c>
      <c r="C18" s="61"/>
      <c r="D18" s="136"/>
      <c r="E18" s="196" t="str">
        <f>IF(AND(ISNUMBER(#REF!),ISNUMBER(#REF!)),ROUND((#REF!*#REF!/(1-#REF!)+#REF!*#REF!*#REF!)*#REF!*#REF!*#REF!,0)," ")</f>
        <v xml:space="preserve"> </v>
      </c>
      <c r="F18" s="196">
        <f>+F52</f>
        <v>0</v>
      </c>
    </row>
    <row r="19" spans="1:10" s="50" customFormat="1" x14ac:dyDescent="0.25">
      <c r="A19" s="195" t="s">
        <v>9</v>
      </c>
      <c r="B19" s="61" t="s">
        <v>211</v>
      </c>
      <c r="C19" s="61"/>
      <c r="D19" s="136"/>
      <c r="E19" s="196" t="str">
        <f>IF(AND(ISNUMBER(#REF!),ISNUMBER(#REF!)),ROUND((#REF!*#REF!/(1-#REF!)+#REF!*#REF!*#REF!)*#REF!*#REF!*#REF!,0)," ")</f>
        <v xml:space="preserve"> </v>
      </c>
      <c r="F19" s="196">
        <f>+F62</f>
        <v>0</v>
      </c>
    </row>
    <row r="20" spans="1:10" s="50" customFormat="1" x14ac:dyDescent="0.25">
      <c r="A20" s="195" t="s">
        <v>11</v>
      </c>
      <c r="B20" s="61" t="s">
        <v>212</v>
      </c>
      <c r="C20" s="61"/>
      <c r="D20" s="136"/>
      <c r="E20" s="196" t="str">
        <f>IF(AND(ISNUMBER(#REF!),ISNUMBER(#REF!)),ROUND((#REF!*#REF!/(1-#REF!)+#REF!*#REF!*#REF!)*#REF!*#REF!*#REF!,0)," ")</f>
        <v xml:space="preserve"> </v>
      </c>
      <c r="F20" s="196">
        <f>+F74</f>
        <v>0</v>
      </c>
    </row>
    <row r="21" spans="1:10" s="50" customFormat="1" x14ac:dyDescent="0.25">
      <c r="A21" s="197" t="s">
        <v>12</v>
      </c>
      <c r="B21" s="198" t="s">
        <v>213</v>
      </c>
      <c r="C21" s="61"/>
      <c r="D21" s="136"/>
      <c r="E21" s="196"/>
      <c r="F21" s="196">
        <f>+F83</f>
        <v>0</v>
      </c>
    </row>
    <row r="22" spans="1:10" s="50" customFormat="1" x14ac:dyDescent="0.25">
      <c r="A22" s="195" t="s">
        <v>16</v>
      </c>
      <c r="B22" s="61" t="s">
        <v>214</v>
      </c>
      <c r="C22" s="61"/>
      <c r="D22" s="136"/>
      <c r="E22" s="196"/>
      <c r="F22" s="196">
        <f>+F96</f>
        <v>700</v>
      </c>
    </row>
    <row r="23" spans="1:10" s="50" customFormat="1" x14ac:dyDescent="0.25">
      <c r="A23" s="195"/>
      <c r="B23" s="61"/>
      <c r="C23" s="61"/>
      <c r="D23" s="136"/>
      <c r="E23" s="196"/>
      <c r="F23" s="196"/>
    </row>
    <row r="24" spans="1:10" s="50" customFormat="1" ht="17.399999999999999" x14ac:dyDescent="0.3">
      <c r="A24" s="199"/>
      <c r="B24" s="200" t="s">
        <v>215</v>
      </c>
      <c r="C24" s="201"/>
      <c r="D24" s="202"/>
      <c r="E24" s="199"/>
      <c r="F24" s="203">
        <f>ROUND(SUM(F18:F23),2)</f>
        <v>700</v>
      </c>
      <c r="J24" s="178"/>
    </row>
    <row r="25" spans="1:10" s="50" customFormat="1" x14ac:dyDescent="0.25">
      <c r="A25" s="11"/>
      <c r="B25" s="204"/>
      <c r="C25" s="205"/>
      <c r="D25" s="31"/>
      <c r="E25" s="11"/>
      <c r="F25" s="206"/>
    </row>
    <row r="26" spans="1:10" s="50" customFormat="1" ht="13.8" x14ac:dyDescent="0.25">
      <c r="A26" s="207"/>
      <c r="B26" s="208" t="s">
        <v>216</v>
      </c>
      <c r="C26" s="209"/>
      <c r="D26" s="210"/>
      <c r="E26" s="207"/>
      <c r="F26" s="210">
        <f>ROUND(F24*0.22,2)</f>
        <v>154</v>
      </c>
    </row>
    <row r="27" spans="1:10" s="50" customFormat="1" x14ac:dyDescent="0.25">
      <c r="A27" s="11"/>
      <c r="B27" s="204"/>
      <c r="C27" s="205"/>
      <c r="D27" s="206"/>
      <c r="E27" s="11"/>
      <c r="F27" s="206"/>
    </row>
    <row r="28" spans="1:10" s="50" customFormat="1" ht="17.399999999999999" x14ac:dyDescent="0.3">
      <c r="A28" s="199"/>
      <c r="B28" s="200" t="s">
        <v>217</v>
      </c>
      <c r="C28" s="201"/>
      <c r="D28" s="211"/>
      <c r="E28" s="199"/>
      <c r="F28" s="203">
        <f>F24+F26</f>
        <v>854</v>
      </c>
    </row>
    <row r="29" spans="1:10" s="50" customFormat="1" ht="17.399999999999999" x14ac:dyDescent="0.3">
      <c r="A29" s="199"/>
      <c r="B29" s="200"/>
      <c r="C29" s="201"/>
      <c r="D29" s="211"/>
      <c r="E29" s="199"/>
      <c r="F29" s="203"/>
    </row>
    <row r="30" spans="1:10" x14ac:dyDescent="0.25">
      <c r="A30" s="195"/>
      <c r="B30" s="61"/>
      <c r="C30" s="61"/>
      <c r="D30" s="136"/>
      <c r="E30" s="196"/>
      <c r="F30" s="196"/>
    </row>
    <row r="31" spans="1:10" x14ac:dyDescent="0.25">
      <c r="A31" s="195"/>
      <c r="B31" s="61"/>
      <c r="C31" s="61"/>
      <c r="D31" s="136"/>
      <c r="E31" s="196"/>
      <c r="F31" s="196"/>
    </row>
    <row r="32" spans="1:10" s="50" customFormat="1" x14ac:dyDescent="0.25">
      <c r="A32" s="186"/>
      <c r="B32" s="50" t="s">
        <v>218</v>
      </c>
      <c r="D32" s="188"/>
      <c r="E32" s="189"/>
      <c r="F32" s="189"/>
    </row>
    <row r="33" spans="1:10" s="50" customFormat="1" ht="41.4" x14ac:dyDescent="0.25">
      <c r="A33" s="195"/>
      <c r="B33" s="212" t="s">
        <v>111</v>
      </c>
      <c r="C33" s="61"/>
      <c r="D33" s="136"/>
      <c r="E33" s="196"/>
      <c r="F33" s="196"/>
    </row>
    <row r="34" spans="1:10" s="105" customFormat="1" x14ac:dyDescent="0.25">
      <c r="A34" s="213" t="s">
        <v>219</v>
      </c>
      <c r="B34" s="213" t="s">
        <v>220</v>
      </c>
      <c r="C34" s="213" t="s">
        <v>221</v>
      </c>
      <c r="D34" s="213" t="s">
        <v>222</v>
      </c>
      <c r="E34" s="214" t="s">
        <v>223</v>
      </c>
      <c r="F34" s="214" t="s">
        <v>224</v>
      </c>
      <c r="G34" s="178"/>
    </row>
    <row r="35" spans="1:10" s="105" customFormat="1" x14ac:dyDescent="0.25">
      <c r="A35" s="190"/>
      <c r="B35" s="192"/>
      <c r="C35" s="192"/>
      <c r="D35" s="193"/>
      <c r="E35" s="215" t="str">
        <f>IF(AND(ISNUMBER(#REF!),ISNUMBER(#REF!)),ROUND((#REF!*#REF!+#REF!*#REF!*#REF!)*(1+#REF!)*#REF!*#REF!*#REF!,2)," ")</f>
        <v xml:space="preserve"> </v>
      </c>
      <c r="F35" s="215" t="str">
        <f>IF(AND(ISNUMBER(C35),ISNUMBER(E35)),C35*E35," ")</f>
        <v xml:space="preserve"> </v>
      </c>
      <c r="G35" s="178"/>
    </row>
    <row r="36" spans="1:10" s="105" customFormat="1" x14ac:dyDescent="0.25">
      <c r="A36" s="216"/>
      <c r="B36" s="217"/>
      <c r="C36" s="218"/>
      <c r="D36" s="219"/>
      <c r="E36" s="220"/>
      <c r="F36" s="220"/>
    </row>
    <row r="37" spans="1:10" s="105" customFormat="1" x14ac:dyDescent="0.25">
      <c r="A37" s="197" t="s">
        <v>3</v>
      </c>
      <c r="B37" s="61" t="s">
        <v>84</v>
      </c>
      <c r="C37" s="50"/>
      <c r="D37" s="50"/>
      <c r="E37" s="178" t="s">
        <v>156</v>
      </c>
      <c r="F37" s="221"/>
      <c r="G37" s="178"/>
    </row>
    <row r="38" spans="1:10" s="105" customFormat="1" ht="13.8" x14ac:dyDescent="0.25">
      <c r="A38" s="222"/>
      <c r="B38" s="223"/>
      <c r="C38" s="224"/>
      <c r="D38" s="224"/>
      <c r="E38" s="215"/>
      <c r="F38" s="225"/>
      <c r="G38" s="178"/>
    </row>
    <row r="39" spans="1:10" s="105" customFormat="1" x14ac:dyDescent="0.25">
      <c r="A39" s="447">
        <v>1001</v>
      </c>
      <c r="B39" s="42" t="s">
        <v>225</v>
      </c>
      <c r="C39" s="35">
        <v>750</v>
      </c>
      <c r="D39" s="462" t="s">
        <v>7</v>
      </c>
      <c r="E39" s="449"/>
      <c r="F39" s="449">
        <f>C39*E39</f>
        <v>0</v>
      </c>
      <c r="G39" s="178"/>
    </row>
    <row r="40" spans="1:10" s="105" customFormat="1" ht="26.4" x14ac:dyDescent="0.25">
      <c r="A40" s="447">
        <v>1002</v>
      </c>
      <c r="B40" s="42" t="s">
        <v>226</v>
      </c>
      <c r="C40" s="35">
        <v>750</v>
      </c>
      <c r="D40" s="462" t="s">
        <v>7</v>
      </c>
      <c r="E40" s="449"/>
      <c r="F40" s="449">
        <f t="shared" ref="F40:F50" si="0">C40*E40</f>
        <v>0</v>
      </c>
      <c r="G40" s="178"/>
    </row>
    <row r="41" spans="1:10" s="105" customFormat="1" x14ac:dyDescent="0.25">
      <c r="A41" s="447">
        <v>1003</v>
      </c>
      <c r="B41" s="42" t="s">
        <v>227</v>
      </c>
      <c r="C41" s="35">
        <v>80</v>
      </c>
      <c r="D41" s="462" t="s">
        <v>7</v>
      </c>
      <c r="E41" s="449"/>
      <c r="F41" s="449">
        <f t="shared" si="0"/>
        <v>0</v>
      </c>
      <c r="G41" s="178"/>
    </row>
    <row r="42" spans="1:10" s="105" customFormat="1" ht="39.6" x14ac:dyDescent="0.25">
      <c r="A42" s="447">
        <v>1004</v>
      </c>
      <c r="B42" s="42" t="s">
        <v>228</v>
      </c>
      <c r="C42" s="35">
        <v>50</v>
      </c>
      <c r="D42" s="462" t="s">
        <v>7</v>
      </c>
      <c r="E42" s="449"/>
      <c r="F42" s="511">
        <f t="shared" si="0"/>
        <v>0</v>
      </c>
      <c r="G42" s="178"/>
    </row>
    <row r="43" spans="1:10" s="105" customFormat="1" ht="52.8" x14ac:dyDescent="0.25">
      <c r="A43" s="447">
        <v>1005</v>
      </c>
      <c r="B43" s="42" t="s">
        <v>229</v>
      </c>
      <c r="C43" s="41">
        <v>20</v>
      </c>
      <c r="D43" s="462" t="s">
        <v>7</v>
      </c>
      <c r="E43" s="449"/>
      <c r="F43" s="449">
        <f t="shared" si="0"/>
        <v>0</v>
      </c>
      <c r="G43" s="178"/>
    </row>
    <row r="44" spans="1:10" s="228" customFormat="1" ht="26.4" x14ac:dyDescent="0.25">
      <c r="A44" s="447">
        <v>1006</v>
      </c>
      <c r="B44" s="42" t="s">
        <v>230</v>
      </c>
      <c r="C44" s="35">
        <v>800</v>
      </c>
      <c r="D44" s="462" t="s">
        <v>7</v>
      </c>
      <c r="E44" s="449"/>
      <c r="F44" s="449">
        <f t="shared" si="0"/>
        <v>0</v>
      </c>
      <c r="G44" s="215"/>
      <c r="J44" s="105"/>
    </row>
    <row r="45" spans="1:10" s="228" customFormat="1" x14ac:dyDescent="0.25">
      <c r="A45" s="447">
        <v>1007</v>
      </c>
      <c r="B45" s="42" t="s">
        <v>231</v>
      </c>
      <c r="C45" s="35">
        <v>50</v>
      </c>
      <c r="D45" s="462" t="s">
        <v>10</v>
      </c>
      <c r="E45" s="449"/>
      <c r="F45" s="449">
        <f t="shared" si="0"/>
        <v>0</v>
      </c>
      <c r="G45" s="215"/>
      <c r="J45" s="105"/>
    </row>
    <row r="46" spans="1:10" s="228" customFormat="1" x14ac:dyDescent="0.25">
      <c r="A46" s="447">
        <v>1008</v>
      </c>
      <c r="B46" s="42" t="s">
        <v>232</v>
      </c>
      <c r="C46" s="35">
        <v>1</v>
      </c>
      <c r="D46" s="462" t="s">
        <v>19</v>
      </c>
      <c r="E46" s="449"/>
      <c r="F46" s="449">
        <f t="shared" si="0"/>
        <v>0</v>
      </c>
      <c r="G46" s="215"/>
      <c r="J46" s="105"/>
    </row>
    <row r="47" spans="1:10" s="228" customFormat="1" x14ac:dyDescent="0.25">
      <c r="A47" s="447">
        <v>1009</v>
      </c>
      <c r="B47" s="42" t="s">
        <v>233</v>
      </c>
      <c r="C47" s="35">
        <v>820</v>
      </c>
      <c r="D47" s="462" t="s">
        <v>7</v>
      </c>
      <c r="E47" s="449"/>
      <c r="F47" s="449">
        <f t="shared" si="0"/>
        <v>0</v>
      </c>
      <c r="G47" s="215"/>
      <c r="J47" s="105"/>
    </row>
    <row r="48" spans="1:10" s="228" customFormat="1" x14ac:dyDescent="0.25">
      <c r="A48" s="447">
        <v>1010</v>
      </c>
      <c r="B48" s="42" t="s">
        <v>234</v>
      </c>
      <c r="C48" s="35">
        <v>850</v>
      </c>
      <c r="D48" s="462" t="s">
        <v>7</v>
      </c>
      <c r="E48" s="449"/>
      <c r="F48" s="449">
        <f t="shared" si="0"/>
        <v>0</v>
      </c>
      <c r="G48" s="215"/>
      <c r="J48" s="105"/>
    </row>
    <row r="49" spans="1:10" s="105" customFormat="1" ht="26.4" x14ac:dyDescent="0.25">
      <c r="A49" s="447">
        <v>1011</v>
      </c>
      <c r="B49" s="42" t="s">
        <v>235</v>
      </c>
      <c r="C49" s="35">
        <v>4</v>
      </c>
      <c r="D49" s="462" t="s">
        <v>19</v>
      </c>
      <c r="E49" s="449"/>
      <c r="F49" s="449">
        <f t="shared" si="0"/>
        <v>0</v>
      </c>
      <c r="G49" s="178"/>
    </row>
    <row r="50" spans="1:10" s="105" customFormat="1" ht="52.8" x14ac:dyDescent="0.25">
      <c r="A50" s="447">
        <v>1012</v>
      </c>
      <c r="B50" s="42" t="s">
        <v>595</v>
      </c>
      <c r="C50" s="35">
        <v>18</v>
      </c>
      <c r="D50" s="462" t="s">
        <v>10</v>
      </c>
      <c r="E50" s="449"/>
      <c r="F50" s="449">
        <f t="shared" si="0"/>
        <v>0</v>
      </c>
      <c r="G50" s="178"/>
    </row>
    <row r="51" spans="1:10" s="105" customFormat="1" x14ac:dyDescent="0.25">
      <c r="A51" s="229"/>
      <c r="B51" s="192"/>
      <c r="C51" s="230"/>
      <c r="D51" s="193"/>
      <c r="E51" s="215"/>
      <c r="F51" s="215"/>
      <c r="G51" s="178"/>
    </row>
    <row r="52" spans="1:10" s="105" customFormat="1" x14ac:dyDescent="0.25">
      <c r="A52" s="231"/>
      <c r="B52" s="232"/>
      <c r="C52" s="50"/>
      <c r="D52" s="233"/>
      <c r="E52" s="234" t="s">
        <v>236</v>
      </c>
      <c r="F52" s="196">
        <f>SUM(F39:F50)</f>
        <v>0</v>
      </c>
    </row>
    <row r="53" spans="1:10" s="105" customFormat="1" x14ac:dyDescent="0.25">
      <c r="A53" s="216"/>
      <c r="B53" s="217"/>
      <c r="C53" s="218"/>
      <c r="D53" s="219"/>
      <c r="E53" s="220"/>
      <c r="F53" s="220"/>
    </row>
    <row r="54" spans="1:10" s="228" customFormat="1" x14ac:dyDescent="0.25">
      <c r="A54" s="197" t="s">
        <v>9</v>
      </c>
      <c r="B54" s="61" t="s">
        <v>211</v>
      </c>
      <c r="C54" s="50"/>
      <c r="D54" s="50"/>
      <c r="E54" s="178" t="s">
        <v>156</v>
      </c>
      <c r="F54" s="221"/>
      <c r="J54" s="105"/>
    </row>
    <row r="55" spans="1:10" s="228" customFormat="1" x14ac:dyDescent="0.25">
      <c r="A55" s="186"/>
      <c r="B55" s="50" t="s">
        <v>237</v>
      </c>
      <c r="C55" s="227"/>
      <c r="D55" s="186"/>
      <c r="E55" s="235"/>
      <c r="F55" s="235"/>
      <c r="J55" s="105"/>
    </row>
    <row r="56" spans="1:10" s="105" customFormat="1" ht="14.25" customHeight="1" x14ac:dyDescent="0.25">
      <c r="A56" s="190"/>
      <c r="B56" s="192"/>
      <c r="C56" s="230"/>
      <c r="D56" s="190"/>
      <c r="E56" s="236"/>
      <c r="F56" s="236"/>
      <c r="G56" s="178"/>
    </row>
    <row r="57" spans="1:10" s="228" customFormat="1" x14ac:dyDescent="0.25">
      <c r="A57" s="447">
        <v>2001</v>
      </c>
      <c r="B57" s="42" t="s">
        <v>238</v>
      </c>
      <c r="C57" s="35">
        <v>850</v>
      </c>
      <c r="D57" s="42" t="s">
        <v>7</v>
      </c>
      <c r="E57" s="449"/>
      <c r="F57" s="449">
        <f>C57*E57</f>
        <v>0</v>
      </c>
      <c r="G57" s="215"/>
      <c r="J57" s="105"/>
    </row>
    <row r="58" spans="1:10" s="228" customFormat="1" ht="26.4" x14ac:dyDescent="0.25">
      <c r="A58" s="447">
        <v>2002</v>
      </c>
      <c r="B58" s="42" t="s">
        <v>239</v>
      </c>
      <c r="C58" s="35">
        <v>38</v>
      </c>
      <c r="D58" s="42" t="s">
        <v>10</v>
      </c>
      <c r="E58" s="449"/>
      <c r="F58" s="449">
        <f t="shared" ref="F58:F60" si="1">C58*E58</f>
        <v>0</v>
      </c>
      <c r="G58" s="215"/>
      <c r="J58" s="105"/>
    </row>
    <row r="59" spans="1:10" s="105" customFormat="1" ht="42.75" customHeight="1" x14ac:dyDescent="0.25">
      <c r="A59" s="447">
        <v>2003</v>
      </c>
      <c r="B59" s="43" t="s">
        <v>240</v>
      </c>
      <c r="C59" s="35">
        <v>18</v>
      </c>
      <c r="D59" s="42" t="s">
        <v>19</v>
      </c>
      <c r="E59" s="449"/>
      <c r="F59" s="449">
        <f t="shared" si="1"/>
        <v>0</v>
      </c>
      <c r="G59" s="178"/>
    </row>
    <row r="60" spans="1:10" s="105" customFormat="1" ht="26.25" customHeight="1" x14ac:dyDescent="0.25">
      <c r="A60" s="447">
        <v>2004</v>
      </c>
      <c r="B60" s="42" t="s">
        <v>241</v>
      </c>
      <c r="C60" s="35">
        <v>1</v>
      </c>
      <c r="D60" s="42" t="s">
        <v>19</v>
      </c>
      <c r="E60" s="449"/>
      <c r="F60" s="449">
        <f t="shared" si="1"/>
        <v>0</v>
      </c>
      <c r="G60" s="178"/>
    </row>
    <row r="61" spans="1:10" s="105" customFormat="1" x14ac:dyDescent="0.25">
      <c r="A61" s="226"/>
      <c r="B61" s="50"/>
      <c r="C61" s="227"/>
      <c r="D61" s="50"/>
      <c r="E61" s="178"/>
      <c r="F61" s="178"/>
      <c r="G61" s="178"/>
    </row>
    <row r="62" spans="1:10" s="105" customFormat="1" x14ac:dyDescent="0.25">
      <c r="A62" s="231"/>
      <c r="B62" s="232"/>
      <c r="C62" s="50"/>
      <c r="D62" s="233"/>
      <c r="E62" s="234" t="s">
        <v>236</v>
      </c>
      <c r="F62" s="196">
        <f>SUM(F57:F60)</f>
        <v>0</v>
      </c>
    </row>
    <row r="63" spans="1:10" s="105" customFormat="1" x14ac:dyDescent="0.25">
      <c r="A63" s="231"/>
      <c r="B63" s="232"/>
      <c r="C63" s="50"/>
      <c r="D63" s="233"/>
      <c r="E63" s="234"/>
      <c r="F63" s="196"/>
    </row>
    <row r="64" spans="1:10" s="105" customFormat="1" x14ac:dyDescent="0.25">
      <c r="A64" s="237"/>
      <c r="B64" s="192"/>
      <c r="C64" s="230"/>
      <c r="D64" s="192"/>
      <c r="E64" s="215" t="s">
        <v>156</v>
      </c>
      <c r="F64" s="215" t="str">
        <f>IF(AND(ISNUMBER(C64),ISNUMBER(E64)),C64*E64," ")</f>
        <v xml:space="preserve"> </v>
      </c>
      <c r="G64" s="178"/>
    </row>
    <row r="65" spans="1:10" s="105" customFormat="1" x14ac:dyDescent="0.25">
      <c r="A65" s="197" t="s">
        <v>11</v>
      </c>
      <c r="B65" s="61" t="s">
        <v>212</v>
      </c>
      <c r="C65" s="50"/>
      <c r="D65" s="50"/>
      <c r="E65" s="178" t="s">
        <v>156</v>
      </c>
      <c r="F65" s="221"/>
    </row>
    <row r="66" spans="1:10" s="105" customFormat="1" x14ac:dyDescent="0.25">
      <c r="A66" s="186"/>
      <c r="B66" s="50" t="s">
        <v>242</v>
      </c>
      <c r="C66" s="227"/>
      <c r="D66" s="186"/>
      <c r="E66" s="235"/>
      <c r="F66" s="235"/>
    </row>
    <row r="67" spans="1:10" s="105" customFormat="1" x14ac:dyDescent="0.25">
      <c r="A67" s="190"/>
      <c r="B67" s="192"/>
      <c r="C67" s="230"/>
      <c r="D67" s="190"/>
      <c r="E67" s="236"/>
      <c r="F67" s="236"/>
      <c r="G67" s="178"/>
    </row>
    <row r="68" spans="1:10" s="228" customFormat="1" ht="39.6" x14ac:dyDescent="0.25">
      <c r="A68" s="447">
        <v>3001</v>
      </c>
      <c r="B68" s="42" t="s">
        <v>243</v>
      </c>
      <c r="C68" s="35">
        <v>18</v>
      </c>
      <c r="D68" s="42" t="s">
        <v>10</v>
      </c>
      <c r="E68" s="449"/>
      <c r="F68" s="449">
        <f>C68*E68</f>
        <v>0</v>
      </c>
      <c r="G68" s="215"/>
      <c r="J68" s="105"/>
    </row>
    <row r="69" spans="1:10" s="228" customFormat="1" ht="153.75" customHeight="1" x14ac:dyDescent="0.25">
      <c r="A69" s="447">
        <v>3002</v>
      </c>
      <c r="B69" s="455" t="s">
        <v>552</v>
      </c>
      <c r="C69" s="35">
        <v>17</v>
      </c>
      <c r="D69" s="42" t="s">
        <v>10</v>
      </c>
      <c r="E69" s="449"/>
      <c r="F69" s="449">
        <f t="shared" ref="F69:F80" si="2">C69*E69</f>
        <v>0</v>
      </c>
      <c r="G69" s="215"/>
      <c r="J69" s="105"/>
    </row>
    <row r="70" spans="1:10" s="228" customFormat="1" ht="143.25" customHeight="1" x14ac:dyDescent="0.25">
      <c r="A70" s="447">
        <v>3003</v>
      </c>
      <c r="B70" s="455" t="s">
        <v>553</v>
      </c>
      <c r="C70" s="35">
        <v>2</v>
      </c>
      <c r="D70" s="42" t="s">
        <v>10</v>
      </c>
      <c r="E70" s="449"/>
      <c r="F70" s="449">
        <f t="shared" si="2"/>
        <v>0</v>
      </c>
      <c r="G70" s="215"/>
      <c r="J70" s="105"/>
    </row>
    <row r="71" spans="1:10" s="228" customFormat="1" ht="27" customHeight="1" x14ac:dyDescent="0.25">
      <c r="A71" s="447">
        <v>3004</v>
      </c>
      <c r="B71" s="457" t="s">
        <v>244</v>
      </c>
      <c r="C71" s="35">
        <v>18</v>
      </c>
      <c r="D71" s="42" t="s">
        <v>10</v>
      </c>
      <c r="E71" s="449"/>
      <c r="F71" s="449">
        <f t="shared" si="2"/>
        <v>0</v>
      </c>
      <c r="G71" s="215"/>
      <c r="J71" s="105"/>
    </row>
    <row r="72" spans="1:10" s="228" customFormat="1" ht="27" customHeight="1" x14ac:dyDescent="0.25">
      <c r="A72" s="447">
        <v>3005</v>
      </c>
      <c r="B72" s="457" t="s">
        <v>245</v>
      </c>
      <c r="C72" s="35">
        <v>18</v>
      </c>
      <c r="D72" s="42" t="s">
        <v>10</v>
      </c>
      <c r="E72" s="449"/>
      <c r="F72" s="449">
        <f t="shared" si="2"/>
        <v>0</v>
      </c>
      <c r="G72" s="215"/>
      <c r="J72" s="105"/>
    </row>
    <row r="73" spans="1:10" s="105" customFormat="1" x14ac:dyDescent="0.25">
      <c r="A73" s="447"/>
      <c r="B73" s="43"/>
      <c r="C73" s="41"/>
      <c r="D73" s="42"/>
      <c r="E73" s="449"/>
      <c r="F73" s="449"/>
      <c r="G73" s="178"/>
    </row>
    <row r="74" spans="1:10" s="105" customFormat="1" x14ac:dyDescent="0.25">
      <c r="A74" s="447"/>
      <c r="B74" s="43"/>
      <c r="C74" s="41"/>
      <c r="D74" s="42"/>
      <c r="E74" s="458" t="s">
        <v>236</v>
      </c>
      <c r="F74" s="461">
        <f>SUM(F68:F73)</f>
        <v>0</v>
      </c>
      <c r="G74" s="178"/>
    </row>
    <row r="75" spans="1:10" s="105" customFormat="1" x14ac:dyDescent="0.25">
      <c r="A75" s="459" t="s">
        <v>12</v>
      </c>
      <c r="B75" s="460" t="s">
        <v>213</v>
      </c>
      <c r="C75" s="42"/>
      <c r="D75" s="42"/>
      <c r="E75" s="449" t="s">
        <v>156</v>
      </c>
      <c r="F75" s="449"/>
      <c r="G75" s="178"/>
    </row>
    <row r="76" spans="1:10" s="105" customFormat="1" x14ac:dyDescent="0.25">
      <c r="A76" s="462"/>
      <c r="B76" s="42" t="s">
        <v>237</v>
      </c>
      <c r="C76" s="41"/>
      <c r="D76" s="462"/>
      <c r="E76" s="463"/>
      <c r="F76" s="449"/>
      <c r="G76" s="178"/>
    </row>
    <row r="77" spans="1:10" s="105" customFormat="1" ht="13.8" x14ac:dyDescent="0.25">
      <c r="A77" s="464"/>
      <c r="B77" s="465"/>
      <c r="C77" s="466"/>
      <c r="D77" s="466"/>
      <c r="E77" s="467"/>
      <c r="F77" s="449"/>
      <c r="G77" s="178"/>
    </row>
    <row r="78" spans="1:10" s="228" customFormat="1" ht="26.4" x14ac:dyDescent="0.25">
      <c r="A78" s="447">
        <v>4001</v>
      </c>
      <c r="B78" s="43" t="s">
        <v>246</v>
      </c>
      <c r="C78" s="35">
        <v>9</v>
      </c>
      <c r="D78" s="42" t="s">
        <v>19</v>
      </c>
      <c r="E78" s="449"/>
      <c r="F78" s="449">
        <f t="shared" si="2"/>
        <v>0</v>
      </c>
      <c r="G78" s="215"/>
      <c r="J78" s="105"/>
    </row>
    <row r="79" spans="1:10" s="228" customFormat="1" ht="26.4" x14ac:dyDescent="0.25">
      <c r="A79" s="447">
        <v>4002</v>
      </c>
      <c r="B79" s="43" t="s">
        <v>247</v>
      </c>
      <c r="C79" s="35">
        <v>9</v>
      </c>
      <c r="D79" s="42" t="s">
        <v>19</v>
      </c>
      <c r="E79" s="449"/>
      <c r="F79" s="449">
        <f t="shared" si="2"/>
        <v>0</v>
      </c>
      <c r="G79" s="215"/>
      <c r="J79" s="105"/>
    </row>
    <row r="80" spans="1:10" s="228" customFormat="1" ht="26.4" x14ac:dyDescent="0.25">
      <c r="A80" s="447">
        <v>4003</v>
      </c>
      <c r="B80" s="43" t="s">
        <v>248</v>
      </c>
      <c r="C80" s="35">
        <v>1</v>
      </c>
      <c r="D80" s="42" t="s">
        <v>19</v>
      </c>
      <c r="E80" s="449"/>
      <c r="F80" s="449">
        <f t="shared" si="2"/>
        <v>0</v>
      </c>
      <c r="G80" s="215"/>
      <c r="J80" s="105"/>
    </row>
    <row r="81" spans="1:10" s="105" customFormat="1" x14ac:dyDescent="0.25">
      <c r="A81" s="447">
        <v>4004</v>
      </c>
      <c r="B81" s="42" t="s">
        <v>249</v>
      </c>
      <c r="C81" s="468">
        <v>0.05</v>
      </c>
      <c r="D81" s="42" t="s">
        <v>19</v>
      </c>
      <c r="E81" s="449"/>
      <c r="F81" s="449">
        <f>G81*0.05</f>
        <v>0</v>
      </c>
      <c r="G81" s="178">
        <f>F78+F79+F80</f>
        <v>0</v>
      </c>
    </row>
    <row r="82" spans="1:10" s="105" customFormat="1" x14ac:dyDescent="0.25">
      <c r="A82" s="237"/>
      <c r="B82" s="192"/>
      <c r="C82" s="230"/>
      <c r="D82" s="192"/>
      <c r="E82" s="215"/>
      <c r="F82" s="215"/>
      <c r="G82" s="178"/>
    </row>
    <row r="83" spans="1:10" s="105" customFormat="1" x14ac:dyDescent="0.25">
      <c r="A83" s="231"/>
      <c r="B83" s="232"/>
      <c r="C83" s="50"/>
      <c r="D83" s="233"/>
      <c r="E83" s="234" t="s">
        <v>236</v>
      </c>
      <c r="F83" s="196">
        <f>SUM(F78:F81)</f>
        <v>0</v>
      </c>
    </row>
    <row r="84" spans="1:10" s="105" customFormat="1" x14ac:dyDescent="0.25">
      <c r="A84" s="231"/>
      <c r="B84" s="232"/>
      <c r="C84" s="50"/>
      <c r="D84" s="233"/>
    </row>
    <row r="85" spans="1:10" s="50" customFormat="1" x14ac:dyDescent="0.25">
      <c r="A85" s="229"/>
      <c r="B85" s="192"/>
      <c r="C85" s="230"/>
      <c r="D85" s="193"/>
      <c r="E85" s="215"/>
      <c r="F85" s="215"/>
      <c r="G85" s="189"/>
      <c r="J85" s="105"/>
    </row>
    <row r="86" spans="1:10" s="50" customFormat="1" x14ac:dyDescent="0.25">
      <c r="A86" s="197" t="s">
        <v>16</v>
      </c>
      <c r="B86" s="61" t="s">
        <v>214</v>
      </c>
      <c r="C86" s="192"/>
      <c r="D86" s="193"/>
      <c r="E86" s="215" t="str">
        <f>IF(AND(ISNUMBER(#REF!),ISNUMBER(#REF!)),ROUND((#REF!*#REF!+#REF!*#REF!*#REF!)*(1+#REF!)*#REF!*#REF!*#REF!,2)," ")</f>
        <v xml:space="preserve"> </v>
      </c>
      <c r="F86" s="215" t="str">
        <f>IF(AND(ISNUMBER(C86),ISNUMBER(E86)),C86*E86," ")</f>
        <v xml:space="preserve"> </v>
      </c>
      <c r="G86" s="189"/>
      <c r="J86" s="105"/>
    </row>
    <row r="87" spans="1:10" s="50" customFormat="1" x14ac:dyDescent="0.25">
      <c r="A87" s="190"/>
      <c r="B87" s="192"/>
      <c r="C87" s="192"/>
      <c r="D87" s="193"/>
      <c r="E87" s="215" t="str">
        <f>IF(AND(ISNUMBER(#REF!),ISNUMBER(#REF!)),ROUND((#REF!*#REF!+#REF!*#REF!*#REF!)*(1+#REF!)*#REF!*#REF!*#REF!,2)," ")</f>
        <v xml:space="preserve"> </v>
      </c>
      <c r="F87" s="215" t="str">
        <f>IF(AND(ISNUMBER(C87),ISNUMBER(E87)),C87*E87," ")</f>
        <v xml:space="preserve"> </v>
      </c>
      <c r="G87" s="196"/>
      <c r="J87" s="105"/>
    </row>
    <row r="88" spans="1:10" ht="52.8" x14ac:dyDescent="0.25">
      <c r="A88" s="447">
        <v>5001</v>
      </c>
      <c r="B88" s="455" t="s">
        <v>250</v>
      </c>
      <c r="C88" s="42">
        <v>1</v>
      </c>
      <c r="D88" s="43" t="s">
        <v>19</v>
      </c>
      <c r="E88" s="456"/>
      <c r="F88" s="449">
        <f>C88*E88</f>
        <v>0</v>
      </c>
      <c r="G88" s="194"/>
      <c r="J88" s="105"/>
    </row>
    <row r="89" spans="1:10" s="199" customFormat="1" ht="40.200000000000003" x14ac:dyDescent="0.3">
      <c r="A89" s="447">
        <v>5002</v>
      </c>
      <c r="B89" s="42" t="s">
        <v>251</v>
      </c>
      <c r="C89" s="42">
        <v>1</v>
      </c>
      <c r="D89" s="43" t="s">
        <v>19</v>
      </c>
      <c r="E89" s="456"/>
      <c r="F89" s="449">
        <f t="shared" ref="F89:F94" si="3">C89*E89</f>
        <v>0</v>
      </c>
    </row>
    <row r="90" spans="1:10" s="11" customFormat="1" ht="117.6" customHeight="1" x14ac:dyDescent="0.25">
      <c r="A90" s="447">
        <v>5003</v>
      </c>
      <c r="B90" s="454" t="s">
        <v>586</v>
      </c>
      <c r="C90" s="42">
        <v>1</v>
      </c>
      <c r="D90" s="43" t="s">
        <v>10</v>
      </c>
      <c r="E90" s="456">
        <v>500</v>
      </c>
      <c r="F90" s="449">
        <f t="shared" si="3"/>
        <v>500</v>
      </c>
      <c r="J90" s="436"/>
    </row>
    <row r="91" spans="1:10" s="207" customFormat="1" ht="13.8" x14ac:dyDescent="0.25">
      <c r="A91" s="447">
        <v>5004</v>
      </c>
      <c r="B91" s="42" t="s">
        <v>252</v>
      </c>
      <c r="C91" s="42">
        <v>1</v>
      </c>
      <c r="D91" s="43" t="s">
        <v>10</v>
      </c>
      <c r="E91" s="456"/>
      <c r="F91" s="449">
        <f t="shared" si="3"/>
        <v>0</v>
      </c>
      <c r="J91" s="440"/>
    </row>
    <row r="92" spans="1:10" s="11" customFormat="1" ht="26.4" x14ac:dyDescent="0.25">
      <c r="A92" s="447">
        <v>5005</v>
      </c>
      <c r="B92" s="42" t="s">
        <v>253</v>
      </c>
      <c r="C92" s="42">
        <v>1</v>
      </c>
      <c r="D92" s="43" t="s">
        <v>10</v>
      </c>
      <c r="E92" s="456"/>
      <c r="F92" s="449">
        <f t="shared" si="3"/>
        <v>0</v>
      </c>
      <c r="J92" s="436"/>
    </row>
    <row r="93" spans="1:10" s="199" customFormat="1" ht="66" x14ac:dyDescent="0.3">
      <c r="A93" s="447">
        <v>5006</v>
      </c>
      <c r="B93" s="454" t="s">
        <v>587</v>
      </c>
      <c r="C93" s="42">
        <v>1</v>
      </c>
      <c r="D93" s="43" t="s">
        <v>10</v>
      </c>
      <c r="E93" s="456">
        <v>200</v>
      </c>
      <c r="F93" s="449">
        <f t="shared" si="3"/>
        <v>200</v>
      </c>
      <c r="J93" s="429"/>
    </row>
    <row r="94" spans="1:10" s="50" customFormat="1" x14ac:dyDescent="0.25">
      <c r="A94" s="447">
        <v>5007</v>
      </c>
      <c r="B94" s="42" t="s">
        <v>254</v>
      </c>
      <c r="C94" s="42">
        <v>1</v>
      </c>
      <c r="D94" s="43" t="s">
        <v>10</v>
      </c>
      <c r="E94" s="456"/>
      <c r="F94" s="449">
        <f t="shared" si="3"/>
        <v>0</v>
      </c>
      <c r="J94" s="436"/>
    </row>
    <row r="95" spans="1:10" s="50" customFormat="1" x14ac:dyDescent="0.25">
      <c r="A95" s="190"/>
      <c r="B95" s="192"/>
      <c r="C95" s="192"/>
      <c r="D95" s="193"/>
      <c r="E95" s="194"/>
      <c r="F95" s="194"/>
      <c r="J95" s="437"/>
    </row>
    <row r="96" spans="1:10" s="50" customFormat="1" x14ac:dyDescent="0.25">
      <c r="A96" s="238"/>
      <c r="B96" s="232"/>
      <c r="D96" s="233"/>
      <c r="E96" s="234" t="s">
        <v>236</v>
      </c>
      <c r="F96" s="196">
        <f>SUM(F88:F95)</f>
        <v>700</v>
      </c>
      <c r="J96" s="441"/>
    </row>
    <row r="97" spans="1:6" ht="17.399999999999999" x14ac:dyDescent="0.3">
      <c r="A97" s="199"/>
      <c r="B97" s="200"/>
      <c r="C97" s="201"/>
      <c r="D97" s="202"/>
      <c r="E97" s="199"/>
      <c r="F97" s="203"/>
    </row>
    <row r="98" spans="1:6" x14ac:dyDescent="0.25">
      <c r="A98" s="11"/>
      <c r="B98" s="204"/>
      <c r="C98" s="205"/>
      <c r="D98" s="31"/>
      <c r="E98" s="11"/>
      <c r="F98" s="206"/>
    </row>
    <row r="99" spans="1:6" ht="13.8" x14ac:dyDescent="0.25">
      <c r="A99" s="207"/>
      <c r="B99" s="208"/>
      <c r="C99" s="209"/>
      <c r="D99" s="210"/>
      <c r="E99" s="207"/>
      <c r="F99" s="210"/>
    </row>
    <row r="100" spans="1:6" x14ac:dyDescent="0.25">
      <c r="A100" s="11"/>
      <c r="B100" s="204"/>
      <c r="C100" s="205"/>
      <c r="D100" s="206"/>
      <c r="E100" s="11"/>
      <c r="F100" s="206"/>
    </row>
    <row r="101" spans="1:6" ht="17.399999999999999" x14ac:dyDescent="0.3">
      <c r="A101" s="199"/>
      <c r="B101" s="200"/>
      <c r="C101" s="201"/>
      <c r="D101" s="211"/>
      <c r="E101" s="199"/>
      <c r="F101" s="203"/>
    </row>
    <row r="102" spans="1:6" x14ac:dyDescent="0.25">
      <c r="A102" s="195"/>
      <c r="B102" s="61"/>
      <c r="C102" s="61"/>
      <c r="D102" s="136"/>
      <c r="E102" s="196"/>
      <c r="F102" s="196"/>
    </row>
    <row r="103" spans="1:6" x14ac:dyDescent="0.25">
      <c r="A103" s="186"/>
      <c r="B103" s="50"/>
      <c r="C103" s="50"/>
      <c r="D103" s="188"/>
      <c r="E103" s="189"/>
      <c r="F103" s="189"/>
    </row>
    <row r="104" spans="1:6" ht="13.8" x14ac:dyDescent="0.25">
      <c r="A104" s="195"/>
      <c r="B104" s="212"/>
      <c r="C104" s="61"/>
      <c r="D104" s="136"/>
      <c r="E104" s="196"/>
      <c r="F104" s="196"/>
    </row>
    <row r="105" spans="1:6" x14ac:dyDescent="0.25">
      <c r="A105" s="239"/>
      <c r="B105" s="232"/>
      <c r="C105" s="232"/>
      <c r="D105" s="233"/>
      <c r="E105" s="240"/>
      <c r="F105" s="240"/>
    </row>
    <row r="106" spans="1:6" x14ac:dyDescent="0.25">
      <c r="A106" s="239"/>
      <c r="B106" s="232"/>
      <c r="C106" s="232"/>
      <c r="D106" s="233"/>
      <c r="E106" s="240"/>
      <c r="F106" s="240"/>
    </row>
  </sheetData>
  <mergeCells count="1">
    <mergeCell ref="B4:E4"/>
  </mergeCells>
  <conditionalFormatting sqref="G81:G82">
    <cfRule type="cellIs" dxfId="9" priority="11" stopIfTrue="1" operator="equal">
      <formula>#REF!</formula>
    </cfRule>
  </conditionalFormatting>
  <conditionalFormatting sqref="E49">
    <cfRule type="cellIs" dxfId="8" priority="9" stopIfTrue="1" operator="equal">
      <formula>F49</formula>
    </cfRule>
  </conditionalFormatting>
  <conditionalFormatting sqref="G49">
    <cfRule type="cellIs" dxfId="7" priority="10" stopIfTrue="1" operator="equal">
      <formula>#REF!</formula>
    </cfRule>
  </conditionalFormatting>
  <conditionalFormatting sqref="E77 E81 E75">
    <cfRule type="cellIs" dxfId="6" priority="7" stopIfTrue="1" operator="equal">
      <formula>F75</formula>
    </cfRule>
  </conditionalFormatting>
  <conditionalFormatting sqref="G75:G78">
    <cfRule type="cellIs" dxfId="5" priority="8" stopIfTrue="1" operator="equal">
      <formula>#REF!</formula>
    </cfRule>
  </conditionalFormatting>
  <conditionalFormatting sqref="E82">
    <cfRule type="cellIs" dxfId="4" priority="6" stopIfTrue="1" operator="equal">
      <formula>F82</formula>
    </cfRule>
  </conditionalFormatting>
  <conditionalFormatting sqref="E78">
    <cfRule type="cellIs" dxfId="3" priority="5" stopIfTrue="1" operator="equal">
      <formula>F78</formula>
    </cfRule>
  </conditionalFormatting>
  <conditionalFormatting sqref="E79">
    <cfRule type="cellIs" dxfId="2" priority="3" stopIfTrue="1" operator="equal">
      <formula>F79</formula>
    </cfRule>
  </conditionalFormatting>
  <conditionalFormatting sqref="G79:G80">
    <cfRule type="cellIs" dxfId="1" priority="4" stopIfTrue="1" operator="equal">
      <formula>#REF!</formula>
    </cfRule>
  </conditionalFormatting>
  <conditionalFormatting sqref="E43">
    <cfRule type="cellIs" dxfId="0" priority="1" stopIfTrue="1" operator="equal">
      <formula>F43</formula>
    </cfRule>
  </conditionalFormatting>
  <pageMargins left="0.7" right="0.7" top="0.75" bottom="0.75" header="0.3" footer="0.3"/>
  <pageSetup paperSize="9" scale="99" orientation="portrait" r:id="rId1"/>
  <rowBreaks count="3" manualBreakCount="3">
    <brk id="33" max="16383" man="1"/>
    <brk id="63" max="16383" man="1"/>
    <brk id="8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F262"/>
  <sheetViews>
    <sheetView showZeros="0" zoomScaleNormal="100" workbookViewId="0">
      <selection activeCell="J45" sqref="J45"/>
    </sheetView>
  </sheetViews>
  <sheetFormatPr defaultRowHeight="13.2" x14ac:dyDescent="0.25"/>
  <cols>
    <col min="1" max="1" width="4.6640625" customWidth="1"/>
    <col min="2" max="2" width="37.109375" style="51" customWidth="1"/>
    <col min="3" max="3" width="12.109375" style="38" customWidth="1"/>
    <col min="4" max="4" width="12.6640625" style="38" customWidth="1"/>
    <col min="5" max="5" width="17.44140625" style="38" customWidth="1"/>
    <col min="6" max="6" width="9.109375" style="38"/>
    <col min="257" max="257" width="4.6640625" customWidth="1"/>
    <col min="258" max="258" width="37.109375" customWidth="1"/>
    <col min="259" max="259" width="12.109375" customWidth="1"/>
    <col min="260" max="260" width="12.6640625" customWidth="1"/>
    <col min="261" max="261" width="17.44140625" customWidth="1"/>
    <col min="513" max="513" width="4.6640625" customWidth="1"/>
    <col min="514" max="514" width="37.109375" customWidth="1"/>
    <col min="515" max="515" width="12.109375" customWidth="1"/>
    <col min="516" max="516" width="12.6640625" customWidth="1"/>
    <col min="517" max="517" width="17.44140625" customWidth="1"/>
    <col min="769" max="769" width="4.6640625" customWidth="1"/>
    <col min="770" max="770" width="37.109375" customWidth="1"/>
    <col min="771" max="771" width="12.109375" customWidth="1"/>
    <col min="772" max="772" width="12.6640625" customWidth="1"/>
    <col min="773" max="773" width="17.44140625" customWidth="1"/>
    <col min="1025" max="1025" width="4.6640625" customWidth="1"/>
    <col min="1026" max="1026" width="37.109375" customWidth="1"/>
    <col min="1027" max="1027" width="12.109375" customWidth="1"/>
    <col min="1028" max="1028" width="12.6640625" customWidth="1"/>
    <col min="1029" max="1029" width="17.44140625" customWidth="1"/>
    <col min="1281" max="1281" width="4.6640625" customWidth="1"/>
    <col min="1282" max="1282" width="37.109375" customWidth="1"/>
    <col min="1283" max="1283" width="12.109375" customWidth="1"/>
    <col min="1284" max="1284" width="12.6640625" customWidth="1"/>
    <col min="1285" max="1285" width="17.44140625" customWidth="1"/>
    <col min="1537" max="1537" width="4.6640625" customWidth="1"/>
    <col min="1538" max="1538" width="37.109375" customWidth="1"/>
    <col min="1539" max="1539" width="12.109375" customWidth="1"/>
    <col min="1540" max="1540" width="12.6640625" customWidth="1"/>
    <col min="1541" max="1541" width="17.44140625" customWidth="1"/>
    <col min="1793" max="1793" width="4.6640625" customWidth="1"/>
    <col min="1794" max="1794" width="37.109375" customWidth="1"/>
    <col min="1795" max="1795" width="12.109375" customWidth="1"/>
    <col min="1796" max="1796" width="12.6640625" customWidth="1"/>
    <col min="1797" max="1797" width="17.44140625" customWidth="1"/>
    <col min="2049" max="2049" width="4.6640625" customWidth="1"/>
    <col min="2050" max="2050" width="37.109375" customWidth="1"/>
    <col min="2051" max="2051" width="12.109375" customWidth="1"/>
    <col min="2052" max="2052" width="12.6640625" customWidth="1"/>
    <col min="2053" max="2053" width="17.44140625" customWidth="1"/>
    <col min="2305" max="2305" width="4.6640625" customWidth="1"/>
    <col min="2306" max="2306" width="37.109375" customWidth="1"/>
    <col min="2307" max="2307" width="12.109375" customWidth="1"/>
    <col min="2308" max="2308" width="12.6640625" customWidth="1"/>
    <col min="2309" max="2309" width="17.44140625" customWidth="1"/>
    <col min="2561" max="2561" width="4.6640625" customWidth="1"/>
    <col min="2562" max="2562" width="37.109375" customWidth="1"/>
    <col min="2563" max="2563" width="12.109375" customWidth="1"/>
    <col min="2564" max="2564" width="12.6640625" customWidth="1"/>
    <col min="2565" max="2565" width="17.44140625" customWidth="1"/>
    <col min="2817" max="2817" width="4.6640625" customWidth="1"/>
    <col min="2818" max="2818" width="37.109375" customWidth="1"/>
    <col min="2819" max="2819" width="12.109375" customWidth="1"/>
    <col min="2820" max="2820" width="12.6640625" customWidth="1"/>
    <col min="2821" max="2821" width="17.44140625" customWidth="1"/>
    <col min="3073" max="3073" width="4.6640625" customWidth="1"/>
    <col min="3074" max="3074" width="37.109375" customWidth="1"/>
    <col min="3075" max="3075" width="12.109375" customWidth="1"/>
    <col min="3076" max="3076" width="12.6640625" customWidth="1"/>
    <col min="3077" max="3077" width="17.44140625" customWidth="1"/>
    <col min="3329" max="3329" width="4.6640625" customWidth="1"/>
    <col min="3330" max="3330" width="37.109375" customWidth="1"/>
    <col min="3331" max="3331" width="12.109375" customWidth="1"/>
    <col min="3332" max="3332" width="12.6640625" customWidth="1"/>
    <col min="3333" max="3333" width="17.44140625" customWidth="1"/>
    <col min="3585" max="3585" width="4.6640625" customWidth="1"/>
    <col min="3586" max="3586" width="37.109375" customWidth="1"/>
    <col min="3587" max="3587" width="12.109375" customWidth="1"/>
    <col min="3588" max="3588" width="12.6640625" customWidth="1"/>
    <col min="3589" max="3589" width="17.44140625" customWidth="1"/>
    <col min="3841" max="3841" width="4.6640625" customWidth="1"/>
    <col min="3842" max="3842" width="37.109375" customWidth="1"/>
    <col min="3843" max="3843" width="12.109375" customWidth="1"/>
    <col min="3844" max="3844" width="12.6640625" customWidth="1"/>
    <col min="3845" max="3845" width="17.44140625" customWidth="1"/>
    <col min="4097" max="4097" width="4.6640625" customWidth="1"/>
    <col min="4098" max="4098" width="37.109375" customWidth="1"/>
    <col min="4099" max="4099" width="12.109375" customWidth="1"/>
    <col min="4100" max="4100" width="12.6640625" customWidth="1"/>
    <col min="4101" max="4101" width="17.44140625" customWidth="1"/>
    <col min="4353" max="4353" width="4.6640625" customWidth="1"/>
    <col min="4354" max="4354" width="37.109375" customWidth="1"/>
    <col min="4355" max="4355" width="12.109375" customWidth="1"/>
    <col min="4356" max="4356" width="12.6640625" customWidth="1"/>
    <col min="4357" max="4357" width="17.44140625" customWidth="1"/>
    <col min="4609" max="4609" width="4.6640625" customWidth="1"/>
    <col min="4610" max="4610" width="37.109375" customWidth="1"/>
    <col min="4611" max="4611" width="12.109375" customWidth="1"/>
    <col min="4612" max="4612" width="12.6640625" customWidth="1"/>
    <col min="4613" max="4613" width="17.44140625" customWidth="1"/>
    <col min="4865" max="4865" width="4.6640625" customWidth="1"/>
    <col min="4866" max="4866" width="37.109375" customWidth="1"/>
    <col min="4867" max="4867" width="12.109375" customWidth="1"/>
    <col min="4868" max="4868" width="12.6640625" customWidth="1"/>
    <col min="4869" max="4869" width="17.44140625" customWidth="1"/>
    <col min="5121" max="5121" width="4.6640625" customWidth="1"/>
    <col min="5122" max="5122" width="37.109375" customWidth="1"/>
    <col min="5123" max="5123" width="12.109375" customWidth="1"/>
    <col min="5124" max="5124" width="12.6640625" customWidth="1"/>
    <col min="5125" max="5125" width="17.44140625" customWidth="1"/>
    <col min="5377" max="5377" width="4.6640625" customWidth="1"/>
    <col min="5378" max="5378" width="37.109375" customWidth="1"/>
    <col min="5379" max="5379" width="12.109375" customWidth="1"/>
    <col min="5380" max="5380" width="12.6640625" customWidth="1"/>
    <col min="5381" max="5381" width="17.44140625" customWidth="1"/>
    <col min="5633" max="5633" width="4.6640625" customWidth="1"/>
    <col min="5634" max="5634" width="37.109375" customWidth="1"/>
    <col min="5635" max="5635" width="12.109375" customWidth="1"/>
    <col min="5636" max="5636" width="12.6640625" customWidth="1"/>
    <col min="5637" max="5637" width="17.44140625" customWidth="1"/>
    <col min="5889" max="5889" width="4.6640625" customWidth="1"/>
    <col min="5890" max="5890" width="37.109375" customWidth="1"/>
    <col min="5891" max="5891" width="12.109375" customWidth="1"/>
    <col min="5892" max="5892" width="12.6640625" customWidth="1"/>
    <col min="5893" max="5893" width="17.44140625" customWidth="1"/>
    <col min="6145" max="6145" width="4.6640625" customWidth="1"/>
    <col min="6146" max="6146" width="37.109375" customWidth="1"/>
    <col min="6147" max="6147" width="12.109375" customWidth="1"/>
    <col min="6148" max="6148" width="12.6640625" customWidth="1"/>
    <col min="6149" max="6149" width="17.44140625" customWidth="1"/>
    <col min="6401" max="6401" width="4.6640625" customWidth="1"/>
    <col min="6402" max="6402" width="37.109375" customWidth="1"/>
    <col min="6403" max="6403" width="12.109375" customWidth="1"/>
    <col min="6404" max="6404" width="12.6640625" customWidth="1"/>
    <col min="6405" max="6405" width="17.44140625" customWidth="1"/>
    <col min="6657" max="6657" width="4.6640625" customWidth="1"/>
    <col min="6658" max="6658" width="37.109375" customWidth="1"/>
    <col min="6659" max="6659" width="12.109375" customWidth="1"/>
    <col min="6660" max="6660" width="12.6640625" customWidth="1"/>
    <col min="6661" max="6661" width="17.44140625" customWidth="1"/>
    <col min="6913" max="6913" width="4.6640625" customWidth="1"/>
    <col min="6914" max="6914" width="37.109375" customWidth="1"/>
    <col min="6915" max="6915" width="12.109375" customWidth="1"/>
    <col min="6916" max="6916" width="12.6640625" customWidth="1"/>
    <col min="6917" max="6917" width="17.44140625" customWidth="1"/>
    <col min="7169" max="7169" width="4.6640625" customWidth="1"/>
    <col min="7170" max="7170" width="37.109375" customWidth="1"/>
    <col min="7171" max="7171" width="12.109375" customWidth="1"/>
    <col min="7172" max="7172" width="12.6640625" customWidth="1"/>
    <col min="7173" max="7173" width="17.44140625" customWidth="1"/>
    <col min="7425" max="7425" width="4.6640625" customWidth="1"/>
    <col min="7426" max="7426" width="37.109375" customWidth="1"/>
    <col min="7427" max="7427" width="12.109375" customWidth="1"/>
    <col min="7428" max="7428" width="12.6640625" customWidth="1"/>
    <col min="7429" max="7429" width="17.44140625" customWidth="1"/>
    <col min="7681" max="7681" width="4.6640625" customWidth="1"/>
    <col min="7682" max="7682" width="37.109375" customWidth="1"/>
    <col min="7683" max="7683" width="12.109375" customWidth="1"/>
    <col min="7684" max="7684" width="12.6640625" customWidth="1"/>
    <col min="7685" max="7685" width="17.44140625" customWidth="1"/>
    <col min="7937" max="7937" width="4.6640625" customWidth="1"/>
    <col min="7938" max="7938" width="37.109375" customWidth="1"/>
    <col min="7939" max="7939" width="12.109375" customWidth="1"/>
    <col min="7940" max="7940" width="12.6640625" customWidth="1"/>
    <col min="7941" max="7941" width="17.44140625" customWidth="1"/>
    <col min="8193" max="8193" width="4.6640625" customWidth="1"/>
    <col min="8194" max="8194" width="37.109375" customWidth="1"/>
    <col min="8195" max="8195" width="12.109375" customWidth="1"/>
    <col min="8196" max="8196" width="12.6640625" customWidth="1"/>
    <col min="8197" max="8197" width="17.44140625" customWidth="1"/>
    <col min="8449" max="8449" width="4.6640625" customWidth="1"/>
    <col min="8450" max="8450" width="37.109375" customWidth="1"/>
    <col min="8451" max="8451" width="12.109375" customWidth="1"/>
    <col min="8452" max="8452" width="12.6640625" customWidth="1"/>
    <col min="8453" max="8453" width="17.44140625" customWidth="1"/>
    <col min="8705" max="8705" width="4.6640625" customWidth="1"/>
    <col min="8706" max="8706" width="37.109375" customWidth="1"/>
    <col min="8707" max="8707" width="12.109375" customWidth="1"/>
    <col min="8708" max="8708" width="12.6640625" customWidth="1"/>
    <col min="8709" max="8709" width="17.44140625" customWidth="1"/>
    <col min="8961" max="8961" width="4.6640625" customWidth="1"/>
    <col min="8962" max="8962" width="37.109375" customWidth="1"/>
    <col min="8963" max="8963" width="12.109375" customWidth="1"/>
    <col min="8964" max="8964" width="12.6640625" customWidth="1"/>
    <col min="8965" max="8965" width="17.44140625" customWidth="1"/>
    <col min="9217" max="9217" width="4.6640625" customWidth="1"/>
    <col min="9218" max="9218" width="37.109375" customWidth="1"/>
    <col min="9219" max="9219" width="12.109375" customWidth="1"/>
    <col min="9220" max="9220" width="12.6640625" customWidth="1"/>
    <col min="9221" max="9221" width="17.44140625" customWidth="1"/>
    <col min="9473" max="9473" width="4.6640625" customWidth="1"/>
    <col min="9474" max="9474" width="37.109375" customWidth="1"/>
    <col min="9475" max="9475" width="12.109375" customWidth="1"/>
    <col min="9476" max="9476" width="12.6640625" customWidth="1"/>
    <col min="9477" max="9477" width="17.44140625" customWidth="1"/>
    <col min="9729" max="9729" width="4.6640625" customWidth="1"/>
    <col min="9730" max="9730" width="37.109375" customWidth="1"/>
    <col min="9731" max="9731" width="12.109375" customWidth="1"/>
    <col min="9732" max="9732" width="12.6640625" customWidth="1"/>
    <col min="9733" max="9733" width="17.44140625" customWidth="1"/>
    <col min="9985" max="9985" width="4.6640625" customWidth="1"/>
    <col min="9986" max="9986" width="37.109375" customWidth="1"/>
    <col min="9987" max="9987" width="12.109375" customWidth="1"/>
    <col min="9988" max="9988" width="12.6640625" customWidth="1"/>
    <col min="9989" max="9989" width="17.44140625" customWidth="1"/>
    <col min="10241" max="10241" width="4.6640625" customWidth="1"/>
    <col min="10242" max="10242" width="37.109375" customWidth="1"/>
    <col min="10243" max="10243" width="12.109375" customWidth="1"/>
    <col min="10244" max="10244" width="12.6640625" customWidth="1"/>
    <col min="10245" max="10245" width="17.44140625" customWidth="1"/>
    <col min="10497" max="10497" width="4.6640625" customWidth="1"/>
    <col min="10498" max="10498" width="37.109375" customWidth="1"/>
    <col min="10499" max="10499" width="12.109375" customWidth="1"/>
    <col min="10500" max="10500" width="12.6640625" customWidth="1"/>
    <col min="10501" max="10501" width="17.44140625" customWidth="1"/>
    <col min="10753" max="10753" width="4.6640625" customWidth="1"/>
    <col min="10754" max="10754" width="37.109375" customWidth="1"/>
    <col min="10755" max="10755" width="12.109375" customWidth="1"/>
    <col min="10756" max="10756" width="12.6640625" customWidth="1"/>
    <col min="10757" max="10757" width="17.44140625" customWidth="1"/>
    <col min="11009" max="11009" width="4.6640625" customWidth="1"/>
    <col min="11010" max="11010" width="37.109375" customWidth="1"/>
    <col min="11011" max="11011" width="12.109375" customWidth="1"/>
    <col min="11012" max="11012" width="12.6640625" customWidth="1"/>
    <col min="11013" max="11013" width="17.44140625" customWidth="1"/>
    <col min="11265" max="11265" width="4.6640625" customWidth="1"/>
    <col min="11266" max="11266" width="37.109375" customWidth="1"/>
    <col min="11267" max="11267" width="12.109375" customWidth="1"/>
    <col min="11268" max="11268" width="12.6640625" customWidth="1"/>
    <col min="11269" max="11269" width="17.44140625" customWidth="1"/>
    <col min="11521" max="11521" width="4.6640625" customWidth="1"/>
    <col min="11522" max="11522" width="37.109375" customWidth="1"/>
    <col min="11523" max="11523" width="12.109375" customWidth="1"/>
    <col min="11524" max="11524" width="12.6640625" customWidth="1"/>
    <col min="11525" max="11525" width="17.44140625" customWidth="1"/>
    <col min="11777" max="11777" width="4.6640625" customWidth="1"/>
    <col min="11778" max="11778" width="37.109375" customWidth="1"/>
    <col min="11779" max="11779" width="12.109375" customWidth="1"/>
    <col min="11780" max="11780" width="12.6640625" customWidth="1"/>
    <col min="11781" max="11781" width="17.44140625" customWidth="1"/>
    <col min="12033" max="12033" width="4.6640625" customWidth="1"/>
    <col min="12034" max="12034" width="37.109375" customWidth="1"/>
    <col min="12035" max="12035" width="12.109375" customWidth="1"/>
    <col min="12036" max="12036" width="12.6640625" customWidth="1"/>
    <col min="12037" max="12037" width="17.44140625" customWidth="1"/>
    <col min="12289" max="12289" width="4.6640625" customWidth="1"/>
    <col min="12290" max="12290" width="37.109375" customWidth="1"/>
    <col min="12291" max="12291" width="12.109375" customWidth="1"/>
    <col min="12292" max="12292" width="12.6640625" customWidth="1"/>
    <col min="12293" max="12293" width="17.44140625" customWidth="1"/>
    <col min="12545" max="12545" width="4.6640625" customWidth="1"/>
    <col min="12546" max="12546" width="37.109375" customWidth="1"/>
    <col min="12547" max="12547" width="12.109375" customWidth="1"/>
    <col min="12548" max="12548" width="12.6640625" customWidth="1"/>
    <col min="12549" max="12549" width="17.44140625" customWidth="1"/>
    <col min="12801" max="12801" width="4.6640625" customWidth="1"/>
    <col min="12802" max="12802" width="37.109375" customWidth="1"/>
    <col min="12803" max="12803" width="12.109375" customWidth="1"/>
    <col min="12804" max="12804" width="12.6640625" customWidth="1"/>
    <col min="12805" max="12805" width="17.44140625" customWidth="1"/>
    <col min="13057" max="13057" width="4.6640625" customWidth="1"/>
    <col min="13058" max="13058" width="37.109375" customWidth="1"/>
    <col min="13059" max="13059" width="12.109375" customWidth="1"/>
    <col min="13060" max="13060" width="12.6640625" customWidth="1"/>
    <col min="13061" max="13061" width="17.44140625" customWidth="1"/>
    <col min="13313" max="13313" width="4.6640625" customWidth="1"/>
    <col min="13314" max="13314" width="37.109375" customWidth="1"/>
    <col min="13315" max="13315" width="12.109375" customWidth="1"/>
    <col min="13316" max="13316" width="12.6640625" customWidth="1"/>
    <col min="13317" max="13317" width="17.44140625" customWidth="1"/>
    <col min="13569" max="13569" width="4.6640625" customWidth="1"/>
    <col min="13570" max="13570" width="37.109375" customWidth="1"/>
    <col min="13571" max="13571" width="12.109375" customWidth="1"/>
    <col min="13572" max="13572" width="12.6640625" customWidth="1"/>
    <col min="13573" max="13573" width="17.44140625" customWidth="1"/>
    <col min="13825" max="13825" width="4.6640625" customWidth="1"/>
    <col min="13826" max="13826" width="37.109375" customWidth="1"/>
    <col min="13827" max="13827" width="12.109375" customWidth="1"/>
    <col min="13828" max="13828" width="12.6640625" customWidth="1"/>
    <col min="13829" max="13829" width="17.44140625" customWidth="1"/>
    <col min="14081" max="14081" width="4.6640625" customWidth="1"/>
    <col min="14082" max="14082" width="37.109375" customWidth="1"/>
    <col min="14083" max="14083" width="12.109375" customWidth="1"/>
    <col min="14084" max="14084" width="12.6640625" customWidth="1"/>
    <col min="14085" max="14085" width="17.44140625" customWidth="1"/>
    <col min="14337" max="14337" width="4.6640625" customWidth="1"/>
    <col min="14338" max="14338" width="37.109375" customWidth="1"/>
    <col min="14339" max="14339" width="12.109375" customWidth="1"/>
    <col min="14340" max="14340" width="12.6640625" customWidth="1"/>
    <col min="14341" max="14341" width="17.44140625" customWidth="1"/>
    <col min="14593" max="14593" width="4.6640625" customWidth="1"/>
    <col min="14594" max="14594" width="37.109375" customWidth="1"/>
    <col min="14595" max="14595" width="12.109375" customWidth="1"/>
    <col min="14596" max="14596" width="12.6640625" customWidth="1"/>
    <col min="14597" max="14597" width="17.44140625" customWidth="1"/>
    <col min="14849" max="14849" width="4.6640625" customWidth="1"/>
    <col min="14850" max="14850" width="37.109375" customWidth="1"/>
    <col min="14851" max="14851" width="12.109375" customWidth="1"/>
    <col min="14852" max="14852" width="12.6640625" customWidth="1"/>
    <col min="14853" max="14853" width="17.44140625" customWidth="1"/>
    <col min="15105" max="15105" width="4.6640625" customWidth="1"/>
    <col min="15106" max="15106" width="37.109375" customWidth="1"/>
    <col min="15107" max="15107" width="12.109375" customWidth="1"/>
    <col min="15108" max="15108" width="12.6640625" customWidth="1"/>
    <col min="15109" max="15109" width="17.44140625" customWidth="1"/>
    <col min="15361" max="15361" width="4.6640625" customWidth="1"/>
    <col min="15362" max="15362" width="37.109375" customWidth="1"/>
    <col min="15363" max="15363" width="12.109375" customWidth="1"/>
    <col min="15364" max="15364" width="12.6640625" customWidth="1"/>
    <col min="15365" max="15365" width="17.44140625" customWidth="1"/>
    <col min="15617" max="15617" width="4.6640625" customWidth="1"/>
    <col min="15618" max="15618" width="37.109375" customWidth="1"/>
    <col min="15619" max="15619" width="12.109375" customWidth="1"/>
    <col min="15620" max="15620" width="12.6640625" customWidth="1"/>
    <col min="15621" max="15621" width="17.44140625" customWidth="1"/>
    <col min="15873" max="15873" width="4.6640625" customWidth="1"/>
    <col min="15874" max="15874" width="37.109375" customWidth="1"/>
    <col min="15875" max="15875" width="12.109375" customWidth="1"/>
    <col min="15876" max="15876" width="12.6640625" customWidth="1"/>
    <col min="15877" max="15877" width="17.44140625" customWidth="1"/>
    <col min="16129" max="16129" width="4.6640625" customWidth="1"/>
    <col min="16130" max="16130" width="37.109375" customWidth="1"/>
    <col min="16131" max="16131" width="12.109375" customWidth="1"/>
    <col min="16132" max="16132" width="12.6640625" customWidth="1"/>
    <col min="16133" max="16133" width="17.44140625" customWidth="1"/>
  </cols>
  <sheetData>
    <row r="2" spans="1:6" ht="30.75" customHeight="1" x14ac:dyDescent="0.25">
      <c r="A2" s="587" t="s">
        <v>29</v>
      </c>
      <c r="B2" s="587"/>
      <c r="C2" s="587"/>
      <c r="D2" s="587"/>
      <c r="E2" s="587"/>
      <c r="F2" s="61"/>
    </row>
    <row r="3" spans="1:6" ht="12.75" customHeight="1" x14ac:dyDescent="0.25">
      <c r="A3" s="61"/>
      <c r="B3" s="61"/>
      <c r="C3" s="61"/>
      <c r="D3" s="61"/>
      <c r="E3" s="61"/>
      <c r="F3" s="61"/>
    </row>
    <row r="4" spans="1:6" ht="30.75" customHeight="1" x14ac:dyDescent="0.25">
      <c r="A4" s="32" t="s">
        <v>30</v>
      </c>
      <c r="B4" s="32" t="s">
        <v>31</v>
      </c>
      <c r="C4" s="32" t="s">
        <v>1</v>
      </c>
      <c r="D4" s="33" t="s">
        <v>32</v>
      </c>
      <c r="E4" s="33" t="s">
        <v>33</v>
      </c>
      <c r="F4" s="34"/>
    </row>
    <row r="5" spans="1:6" x14ac:dyDescent="0.25">
      <c r="A5" s="510"/>
      <c r="B5" s="508"/>
      <c r="C5" s="509"/>
      <c r="D5" s="509"/>
      <c r="E5" s="509"/>
    </row>
    <row r="6" spans="1:6" ht="92.4" x14ac:dyDescent="0.25">
      <c r="A6" s="39">
        <v>1</v>
      </c>
      <c r="B6" s="40" t="s">
        <v>255</v>
      </c>
      <c r="C6" s="37"/>
      <c r="D6" s="37"/>
      <c r="E6" s="37"/>
    </row>
    <row r="7" spans="1:6" x14ac:dyDescent="0.25">
      <c r="A7" s="39"/>
      <c r="B7" s="41" t="s">
        <v>7</v>
      </c>
      <c r="C7" s="37">
        <v>310</v>
      </c>
      <c r="D7" s="37"/>
      <c r="E7" s="37">
        <f>+C7*D7</f>
        <v>0</v>
      </c>
    </row>
    <row r="8" spans="1:6" ht="52.8" x14ac:dyDescent="0.25">
      <c r="A8" s="39">
        <v>2</v>
      </c>
      <c r="B8" s="40" t="s">
        <v>34</v>
      </c>
      <c r="C8" s="37"/>
      <c r="D8" s="37"/>
      <c r="E8" s="37">
        <f t="shared" ref="E8:E41" si="0">+C8*D8</f>
        <v>0</v>
      </c>
    </row>
    <row r="9" spans="1:6" x14ac:dyDescent="0.25">
      <c r="A9" s="39"/>
      <c r="B9" s="41" t="s">
        <v>10</v>
      </c>
      <c r="C9" s="37">
        <v>1</v>
      </c>
      <c r="D9" s="37"/>
      <c r="E9" s="37">
        <f t="shared" si="0"/>
        <v>0</v>
      </c>
    </row>
    <row r="10" spans="1:6" ht="39.6" x14ac:dyDescent="0.25">
      <c r="A10" s="39">
        <v>3</v>
      </c>
      <c r="B10" s="42" t="s">
        <v>35</v>
      </c>
      <c r="C10" s="37"/>
      <c r="D10" s="37"/>
      <c r="E10" s="37">
        <f t="shared" si="0"/>
        <v>0</v>
      </c>
    </row>
    <row r="11" spans="1:6" x14ac:dyDescent="0.25">
      <c r="A11" s="39"/>
      <c r="B11" s="41" t="s">
        <v>10</v>
      </c>
      <c r="C11" s="37">
        <v>1</v>
      </c>
      <c r="D11" s="37"/>
      <c r="E11" s="37">
        <f t="shared" si="0"/>
        <v>0</v>
      </c>
    </row>
    <row r="12" spans="1:6" ht="26.4" x14ac:dyDescent="0.25">
      <c r="A12" s="39">
        <v>4</v>
      </c>
      <c r="B12" s="42" t="s">
        <v>36</v>
      </c>
      <c r="C12" s="37"/>
      <c r="D12" s="37"/>
      <c r="E12" s="37">
        <f t="shared" si="0"/>
        <v>0</v>
      </c>
    </row>
    <row r="13" spans="1:6" x14ac:dyDescent="0.25">
      <c r="A13" s="39"/>
      <c r="B13" s="41" t="s">
        <v>10</v>
      </c>
      <c r="C13" s="37">
        <v>1</v>
      </c>
      <c r="D13" s="37"/>
      <c r="E13" s="37">
        <f t="shared" si="0"/>
        <v>0</v>
      </c>
    </row>
    <row r="14" spans="1:6" ht="52.8" x14ac:dyDescent="0.25">
      <c r="A14" s="39">
        <v>5</v>
      </c>
      <c r="B14" s="42" t="s">
        <v>37</v>
      </c>
      <c r="C14" s="37"/>
      <c r="D14" s="37"/>
      <c r="E14" s="37">
        <f t="shared" si="0"/>
        <v>0</v>
      </c>
    </row>
    <row r="15" spans="1:6" x14ac:dyDescent="0.25">
      <c r="A15" s="39"/>
      <c r="B15" s="41" t="s">
        <v>10</v>
      </c>
      <c r="C15" s="37">
        <v>4</v>
      </c>
      <c r="D15" s="37"/>
      <c r="E15" s="37">
        <f t="shared" si="0"/>
        <v>0</v>
      </c>
    </row>
    <row r="16" spans="1:6" ht="39.6" x14ac:dyDescent="0.25">
      <c r="A16" s="39">
        <v>6</v>
      </c>
      <c r="B16" s="42" t="s">
        <v>38</v>
      </c>
      <c r="C16" s="37"/>
      <c r="D16" s="37"/>
      <c r="E16" s="37">
        <f t="shared" si="0"/>
        <v>0</v>
      </c>
    </row>
    <row r="17" spans="1:5" x14ac:dyDescent="0.25">
      <c r="A17" s="39"/>
      <c r="B17" s="41" t="s">
        <v>10</v>
      </c>
      <c r="C17" s="37">
        <v>1</v>
      </c>
      <c r="D17" s="37"/>
      <c r="E17" s="37">
        <f t="shared" si="0"/>
        <v>0</v>
      </c>
    </row>
    <row r="18" spans="1:5" ht="39.6" x14ac:dyDescent="0.25">
      <c r="A18" s="39">
        <v>7</v>
      </c>
      <c r="B18" s="43" t="s">
        <v>39</v>
      </c>
      <c r="C18" s="37"/>
      <c r="D18" s="37"/>
      <c r="E18" s="37">
        <f t="shared" si="0"/>
        <v>0</v>
      </c>
    </row>
    <row r="19" spans="1:5" x14ac:dyDescent="0.25">
      <c r="A19" s="39"/>
      <c r="B19" s="41" t="s">
        <v>10</v>
      </c>
      <c r="C19" s="37">
        <v>1</v>
      </c>
      <c r="D19" s="37"/>
      <c r="E19" s="37">
        <f t="shared" si="0"/>
        <v>0</v>
      </c>
    </row>
    <row r="20" spans="1:5" ht="26.4" x14ac:dyDescent="0.25">
      <c r="A20" s="39">
        <v>8</v>
      </c>
      <c r="B20" s="43" t="s">
        <v>40</v>
      </c>
      <c r="C20" s="37"/>
      <c r="D20" s="37"/>
      <c r="E20" s="37">
        <f t="shared" si="0"/>
        <v>0</v>
      </c>
    </row>
    <row r="21" spans="1:5" x14ac:dyDescent="0.25">
      <c r="A21" s="39"/>
      <c r="B21" s="41" t="s">
        <v>10</v>
      </c>
      <c r="C21" s="37">
        <v>2</v>
      </c>
      <c r="D21" s="37"/>
      <c r="E21" s="37">
        <f t="shared" si="0"/>
        <v>0</v>
      </c>
    </row>
    <row r="22" spans="1:5" ht="39.6" x14ac:dyDescent="0.25">
      <c r="A22" s="39">
        <v>9</v>
      </c>
      <c r="B22" s="43" t="s">
        <v>41</v>
      </c>
      <c r="C22" s="37"/>
      <c r="D22" s="37"/>
      <c r="E22" s="37">
        <f t="shared" si="0"/>
        <v>0</v>
      </c>
    </row>
    <row r="23" spans="1:5" x14ac:dyDescent="0.25">
      <c r="A23" s="39"/>
      <c r="B23" s="41" t="s">
        <v>10</v>
      </c>
      <c r="C23" s="37">
        <v>1</v>
      </c>
      <c r="D23" s="37"/>
      <c r="E23" s="37">
        <f t="shared" si="0"/>
        <v>0</v>
      </c>
    </row>
    <row r="24" spans="1:5" ht="39.6" x14ac:dyDescent="0.25">
      <c r="A24" s="39">
        <v>10</v>
      </c>
      <c r="B24" s="42" t="s">
        <v>42</v>
      </c>
      <c r="C24" s="37"/>
      <c r="D24" s="37"/>
      <c r="E24" s="37">
        <f t="shared" si="0"/>
        <v>0</v>
      </c>
    </row>
    <row r="25" spans="1:5" x14ac:dyDescent="0.25">
      <c r="A25" s="39"/>
      <c r="B25" s="41" t="s">
        <v>10</v>
      </c>
      <c r="C25" s="37">
        <v>1</v>
      </c>
      <c r="D25" s="37"/>
      <c r="E25" s="37">
        <f t="shared" si="0"/>
        <v>0</v>
      </c>
    </row>
    <row r="26" spans="1:5" ht="26.4" x14ac:dyDescent="0.25">
      <c r="A26" s="39">
        <v>11</v>
      </c>
      <c r="B26" s="42" t="s">
        <v>43</v>
      </c>
      <c r="C26" s="37"/>
      <c r="D26" s="37"/>
      <c r="E26" s="37">
        <f t="shared" si="0"/>
        <v>0</v>
      </c>
    </row>
    <row r="27" spans="1:5" x14ac:dyDescent="0.25">
      <c r="A27" s="39"/>
      <c r="B27" s="41" t="s">
        <v>10</v>
      </c>
      <c r="C27" s="37">
        <v>1</v>
      </c>
      <c r="D27" s="37"/>
      <c r="E27" s="37">
        <f t="shared" si="0"/>
        <v>0</v>
      </c>
    </row>
    <row r="28" spans="1:5" ht="26.4" x14ac:dyDescent="0.25">
      <c r="A28" s="39">
        <v>12</v>
      </c>
      <c r="B28" s="42" t="s">
        <v>44</v>
      </c>
      <c r="C28" s="37"/>
      <c r="D28" s="37"/>
      <c r="E28" s="37">
        <f t="shared" si="0"/>
        <v>0</v>
      </c>
    </row>
    <row r="29" spans="1:5" x14ac:dyDescent="0.25">
      <c r="A29" s="39"/>
      <c r="B29" s="41" t="s">
        <v>256</v>
      </c>
      <c r="C29" s="37">
        <v>1</v>
      </c>
      <c r="D29" s="37"/>
      <c r="E29" s="37">
        <f t="shared" si="0"/>
        <v>0</v>
      </c>
    </row>
    <row r="30" spans="1:5" ht="51" customHeight="1" x14ac:dyDescent="0.25">
      <c r="A30" s="39">
        <v>13</v>
      </c>
      <c r="B30" s="42" t="s">
        <v>45</v>
      </c>
      <c r="C30" s="37"/>
      <c r="D30" s="37"/>
      <c r="E30" s="37">
        <f t="shared" si="0"/>
        <v>0</v>
      </c>
    </row>
    <row r="31" spans="1:5" x14ac:dyDescent="0.25">
      <c r="A31" s="39"/>
      <c r="B31" s="41" t="s">
        <v>256</v>
      </c>
      <c r="C31" s="37">
        <v>1</v>
      </c>
      <c r="D31" s="37"/>
      <c r="E31" s="37">
        <f t="shared" si="0"/>
        <v>0</v>
      </c>
    </row>
    <row r="32" spans="1:5" ht="26.4" x14ac:dyDescent="0.25">
      <c r="A32" s="39">
        <v>14</v>
      </c>
      <c r="B32" s="44" t="s">
        <v>46</v>
      </c>
      <c r="C32" s="37"/>
      <c r="D32" s="37"/>
      <c r="E32" s="37">
        <f t="shared" si="0"/>
        <v>0</v>
      </c>
    </row>
    <row r="33" spans="1:5" x14ac:dyDescent="0.25">
      <c r="A33" s="39"/>
      <c r="B33" s="41" t="s">
        <v>256</v>
      </c>
      <c r="C33" s="37">
        <v>1</v>
      </c>
      <c r="D33" s="37"/>
      <c r="E33" s="37">
        <f t="shared" si="0"/>
        <v>0</v>
      </c>
    </row>
    <row r="34" spans="1:5" ht="39" customHeight="1" x14ac:dyDescent="0.25">
      <c r="A34" s="39">
        <v>15</v>
      </c>
      <c r="B34" s="43" t="s">
        <v>257</v>
      </c>
      <c r="C34" s="37"/>
      <c r="D34" s="37"/>
      <c r="E34" s="37">
        <f t="shared" si="0"/>
        <v>0</v>
      </c>
    </row>
    <row r="35" spans="1:5" x14ac:dyDescent="0.25">
      <c r="A35" s="39"/>
      <c r="B35" s="41" t="s">
        <v>256</v>
      </c>
      <c r="C35" s="37">
        <v>1</v>
      </c>
      <c r="D35" s="37"/>
      <c r="E35" s="37">
        <f t="shared" si="0"/>
        <v>0</v>
      </c>
    </row>
    <row r="36" spans="1:5" ht="26.4" x14ac:dyDescent="0.25">
      <c r="A36" s="39">
        <v>16</v>
      </c>
      <c r="B36" s="44" t="s">
        <v>47</v>
      </c>
      <c r="C36" s="37"/>
      <c r="D36" s="37"/>
      <c r="E36" s="37">
        <f t="shared" si="0"/>
        <v>0</v>
      </c>
    </row>
    <row r="37" spans="1:5" x14ac:dyDescent="0.25">
      <c r="A37" s="39"/>
      <c r="B37" s="41" t="s">
        <v>256</v>
      </c>
      <c r="C37" s="37">
        <v>6</v>
      </c>
      <c r="D37" s="37"/>
      <c r="E37" s="37">
        <f t="shared" si="0"/>
        <v>0</v>
      </c>
    </row>
    <row r="38" spans="1:5" x14ac:dyDescent="0.25">
      <c r="A38" s="39">
        <v>17</v>
      </c>
      <c r="B38" s="42" t="s">
        <v>48</v>
      </c>
      <c r="C38" s="37"/>
      <c r="D38" s="37"/>
      <c r="E38" s="37">
        <f t="shared" si="0"/>
        <v>0</v>
      </c>
    </row>
    <row r="39" spans="1:5" x14ac:dyDescent="0.25">
      <c r="A39" s="39"/>
      <c r="B39" s="41" t="s">
        <v>256</v>
      </c>
      <c r="C39" s="37">
        <v>1</v>
      </c>
      <c r="D39" s="37"/>
      <c r="E39" s="37">
        <f t="shared" si="0"/>
        <v>0</v>
      </c>
    </row>
    <row r="40" spans="1:5" ht="39.6" x14ac:dyDescent="0.25">
      <c r="A40" s="39">
        <v>18</v>
      </c>
      <c r="B40" s="44" t="s">
        <v>258</v>
      </c>
      <c r="C40" s="37"/>
      <c r="D40" s="37"/>
      <c r="E40" s="37">
        <f t="shared" si="0"/>
        <v>0</v>
      </c>
    </row>
    <row r="41" spans="1:5" x14ac:dyDescent="0.25">
      <c r="A41" s="35"/>
      <c r="B41" s="41" t="s">
        <v>10</v>
      </c>
      <c r="C41" s="37">
        <v>1</v>
      </c>
      <c r="D41" s="37"/>
      <c r="E41" s="37">
        <f t="shared" si="0"/>
        <v>0</v>
      </c>
    </row>
    <row r="42" spans="1:5" x14ac:dyDescent="0.25">
      <c r="A42" s="35"/>
      <c r="B42" s="42"/>
      <c r="C42" s="37"/>
      <c r="D42" s="37"/>
      <c r="E42" s="37"/>
    </row>
    <row r="43" spans="1:5" x14ac:dyDescent="0.25">
      <c r="A43" s="35"/>
      <c r="B43" s="45" t="s">
        <v>49</v>
      </c>
      <c r="C43" s="46"/>
      <c r="D43" s="46"/>
      <c r="E43" s="46">
        <f>SUM(E7:E42)</f>
        <v>0</v>
      </c>
    </row>
    <row r="44" spans="1:5" x14ac:dyDescent="0.25">
      <c r="A44" s="35"/>
      <c r="B44" s="42" t="s">
        <v>50</v>
      </c>
      <c r="C44" s="37"/>
      <c r="D44" s="37"/>
      <c r="E44" s="37">
        <f>+E43*0.22</f>
        <v>0</v>
      </c>
    </row>
    <row r="45" spans="1:5" ht="13.8" thickBot="1" x14ac:dyDescent="0.3">
      <c r="A45" s="47"/>
      <c r="B45" s="48" t="s">
        <v>51</v>
      </c>
      <c r="C45" s="49"/>
      <c r="D45" s="49"/>
      <c r="E45" s="49">
        <f>SUM(E43:E44)</f>
        <v>0</v>
      </c>
    </row>
    <row r="46" spans="1:5" ht="13.8" thickTop="1" x14ac:dyDescent="0.25">
      <c r="B46" s="50"/>
    </row>
    <row r="47" spans="1:5" x14ac:dyDescent="0.25">
      <c r="B47" s="50"/>
    </row>
    <row r="48" spans="1:5" x14ac:dyDescent="0.25">
      <c r="B48" s="50"/>
    </row>
    <row r="49" spans="2:2" x14ac:dyDescent="0.25">
      <c r="B49" s="50"/>
    </row>
    <row r="50" spans="2:2" x14ac:dyDescent="0.25">
      <c r="B50" s="50"/>
    </row>
    <row r="51" spans="2:2" x14ac:dyDescent="0.25">
      <c r="B51" s="50"/>
    </row>
    <row r="52" spans="2:2" x14ac:dyDescent="0.25">
      <c r="B52" s="50"/>
    </row>
    <row r="53" spans="2:2" x14ac:dyDescent="0.25">
      <c r="B53" s="50"/>
    </row>
    <row r="54" spans="2:2" x14ac:dyDescent="0.25">
      <c r="B54" s="50"/>
    </row>
    <row r="55" spans="2:2" x14ac:dyDescent="0.25">
      <c r="B55" s="50"/>
    </row>
    <row r="56" spans="2:2" x14ac:dyDescent="0.25">
      <c r="B56" s="50"/>
    </row>
    <row r="57" spans="2:2" x14ac:dyDescent="0.25">
      <c r="B57" s="50"/>
    </row>
    <row r="58" spans="2:2" x14ac:dyDescent="0.25">
      <c r="B58" s="50"/>
    </row>
    <row r="59" spans="2:2" x14ac:dyDescent="0.25">
      <c r="B59" s="50"/>
    </row>
    <row r="60" spans="2:2" x14ac:dyDescent="0.25">
      <c r="B60" s="50"/>
    </row>
    <row r="61" spans="2:2" x14ac:dyDescent="0.25">
      <c r="B61" s="50"/>
    </row>
    <row r="62" spans="2:2" x14ac:dyDescent="0.25">
      <c r="B62" s="50"/>
    </row>
    <row r="63" spans="2:2" x14ac:dyDescent="0.25">
      <c r="B63" s="50"/>
    </row>
    <row r="64" spans="2:2"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sheetData>
  <mergeCells count="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24"/>
  <sheetViews>
    <sheetView zoomScaleNormal="100" zoomScaleSheetLayoutView="115" workbookViewId="0">
      <selection activeCell="D16" sqref="D16"/>
    </sheetView>
  </sheetViews>
  <sheetFormatPr defaultRowHeight="13.2" x14ac:dyDescent="0.25"/>
  <cols>
    <col min="1" max="1" width="11.88671875" style="11" customWidth="1"/>
    <col min="2" max="2" width="31.88671875" style="11" customWidth="1"/>
    <col min="3" max="3" width="23.5546875" style="11" customWidth="1"/>
    <col min="4" max="4" width="19.6640625" style="11" customWidth="1"/>
    <col min="5" max="247" width="9.109375" style="11"/>
    <col min="248" max="248" width="11.88671875" style="11" customWidth="1"/>
    <col min="249" max="249" width="31.88671875" style="11" customWidth="1"/>
    <col min="250" max="250" width="13.5546875" style="11" customWidth="1"/>
    <col min="251" max="251" width="26.5546875" style="11" customWidth="1"/>
    <col min="252" max="503" width="9.109375" style="11"/>
    <col min="504" max="504" width="11.88671875" style="11" customWidth="1"/>
    <col min="505" max="505" width="31.88671875" style="11" customWidth="1"/>
    <col min="506" max="506" width="13.5546875" style="11" customWidth="1"/>
    <col min="507" max="507" width="26.5546875" style="11" customWidth="1"/>
    <col min="508" max="759" width="9.109375" style="11"/>
    <col min="760" max="760" width="11.88671875" style="11" customWidth="1"/>
    <col min="761" max="761" width="31.88671875" style="11" customWidth="1"/>
    <col min="762" max="762" width="13.5546875" style="11" customWidth="1"/>
    <col min="763" max="763" width="26.5546875" style="11" customWidth="1"/>
    <col min="764" max="1015" width="9.109375" style="11"/>
    <col min="1016" max="1016" width="11.88671875" style="11" customWidth="1"/>
    <col min="1017" max="1017" width="31.88671875" style="11" customWidth="1"/>
    <col min="1018" max="1018" width="13.5546875" style="11" customWidth="1"/>
    <col min="1019" max="1019" width="26.5546875" style="11" customWidth="1"/>
    <col min="1020" max="1271" width="9.109375" style="11"/>
    <col min="1272" max="1272" width="11.88671875" style="11" customWidth="1"/>
    <col min="1273" max="1273" width="31.88671875" style="11" customWidth="1"/>
    <col min="1274" max="1274" width="13.5546875" style="11" customWidth="1"/>
    <col min="1275" max="1275" width="26.5546875" style="11" customWidth="1"/>
    <col min="1276" max="1527" width="9.109375" style="11"/>
    <col min="1528" max="1528" width="11.88671875" style="11" customWidth="1"/>
    <col min="1529" max="1529" width="31.88671875" style="11" customWidth="1"/>
    <col min="1530" max="1530" width="13.5546875" style="11" customWidth="1"/>
    <col min="1531" max="1531" width="26.5546875" style="11" customWidth="1"/>
    <col min="1532" max="1783" width="9.109375" style="11"/>
    <col min="1784" max="1784" width="11.88671875" style="11" customWidth="1"/>
    <col min="1785" max="1785" width="31.88671875" style="11" customWidth="1"/>
    <col min="1786" max="1786" width="13.5546875" style="11" customWidth="1"/>
    <col min="1787" max="1787" width="26.5546875" style="11" customWidth="1"/>
    <col min="1788" max="2039" width="9.109375" style="11"/>
    <col min="2040" max="2040" width="11.88671875" style="11" customWidth="1"/>
    <col min="2041" max="2041" width="31.88671875" style="11" customWidth="1"/>
    <col min="2042" max="2042" width="13.5546875" style="11" customWidth="1"/>
    <col min="2043" max="2043" width="26.5546875" style="11" customWidth="1"/>
    <col min="2044" max="2295" width="9.109375" style="11"/>
    <col min="2296" max="2296" width="11.88671875" style="11" customWidth="1"/>
    <col min="2297" max="2297" width="31.88671875" style="11" customWidth="1"/>
    <col min="2298" max="2298" width="13.5546875" style="11" customWidth="1"/>
    <col min="2299" max="2299" width="26.5546875" style="11" customWidth="1"/>
    <col min="2300" max="2551" width="9.109375" style="11"/>
    <col min="2552" max="2552" width="11.88671875" style="11" customWidth="1"/>
    <col min="2553" max="2553" width="31.88671875" style="11" customWidth="1"/>
    <col min="2554" max="2554" width="13.5546875" style="11" customWidth="1"/>
    <col min="2555" max="2555" width="26.5546875" style="11" customWidth="1"/>
    <col min="2556" max="2807" width="9.109375" style="11"/>
    <col min="2808" max="2808" width="11.88671875" style="11" customWidth="1"/>
    <col min="2809" max="2809" width="31.88671875" style="11" customWidth="1"/>
    <col min="2810" max="2810" width="13.5546875" style="11" customWidth="1"/>
    <col min="2811" max="2811" width="26.5546875" style="11" customWidth="1"/>
    <col min="2812" max="3063" width="9.109375" style="11"/>
    <col min="3064" max="3064" width="11.88671875" style="11" customWidth="1"/>
    <col min="3065" max="3065" width="31.88671875" style="11" customWidth="1"/>
    <col min="3066" max="3066" width="13.5546875" style="11" customWidth="1"/>
    <col min="3067" max="3067" width="26.5546875" style="11" customWidth="1"/>
    <col min="3068" max="3319" width="9.109375" style="11"/>
    <col min="3320" max="3320" width="11.88671875" style="11" customWidth="1"/>
    <col min="3321" max="3321" width="31.88671875" style="11" customWidth="1"/>
    <col min="3322" max="3322" width="13.5546875" style="11" customWidth="1"/>
    <col min="3323" max="3323" width="26.5546875" style="11" customWidth="1"/>
    <col min="3324" max="3575" width="9.109375" style="11"/>
    <col min="3576" max="3576" width="11.88671875" style="11" customWidth="1"/>
    <col min="3577" max="3577" width="31.88671875" style="11" customWidth="1"/>
    <col min="3578" max="3578" width="13.5546875" style="11" customWidth="1"/>
    <col min="3579" max="3579" width="26.5546875" style="11" customWidth="1"/>
    <col min="3580" max="3831" width="9.109375" style="11"/>
    <col min="3832" max="3832" width="11.88671875" style="11" customWidth="1"/>
    <col min="3833" max="3833" width="31.88671875" style="11" customWidth="1"/>
    <col min="3834" max="3834" width="13.5546875" style="11" customWidth="1"/>
    <col min="3835" max="3835" width="26.5546875" style="11" customWidth="1"/>
    <col min="3836" max="4087" width="9.109375" style="11"/>
    <col min="4088" max="4088" width="11.88671875" style="11" customWidth="1"/>
    <col min="4089" max="4089" width="31.88671875" style="11" customWidth="1"/>
    <col min="4090" max="4090" width="13.5546875" style="11" customWidth="1"/>
    <col min="4091" max="4091" width="26.5546875" style="11" customWidth="1"/>
    <col min="4092" max="4343" width="9.109375" style="11"/>
    <col min="4344" max="4344" width="11.88671875" style="11" customWidth="1"/>
    <col min="4345" max="4345" width="31.88671875" style="11" customWidth="1"/>
    <col min="4346" max="4346" width="13.5546875" style="11" customWidth="1"/>
    <col min="4347" max="4347" width="26.5546875" style="11" customWidth="1"/>
    <col min="4348" max="4599" width="9.109375" style="11"/>
    <col min="4600" max="4600" width="11.88671875" style="11" customWidth="1"/>
    <col min="4601" max="4601" width="31.88671875" style="11" customWidth="1"/>
    <col min="4602" max="4602" width="13.5546875" style="11" customWidth="1"/>
    <col min="4603" max="4603" width="26.5546875" style="11" customWidth="1"/>
    <col min="4604" max="4855" width="9.109375" style="11"/>
    <col min="4856" max="4856" width="11.88671875" style="11" customWidth="1"/>
    <col min="4857" max="4857" width="31.88671875" style="11" customWidth="1"/>
    <col min="4858" max="4858" width="13.5546875" style="11" customWidth="1"/>
    <col min="4859" max="4859" width="26.5546875" style="11" customWidth="1"/>
    <col min="4860" max="5111" width="9.109375" style="11"/>
    <col min="5112" max="5112" width="11.88671875" style="11" customWidth="1"/>
    <col min="5113" max="5113" width="31.88671875" style="11" customWidth="1"/>
    <col min="5114" max="5114" width="13.5546875" style="11" customWidth="1"/>
    <col min="5115" max="5115" width="26.5546875" style="11" customWidth="1"/>
    <col min="5116" max="5367" width="9.109375" style="11"/>
    <col min="5368" max="5368" width="11.88671875" style="11" customWidth="1"/>
    <col min="5369" max="5369" width="31.88671875" style="11" customWidth="1"/>
    <col min="5370" max="5370" width="13.5546875" style="11" customWidth="1"/>
    <col min="5371" max="5371" width="26.5546875" style="11" customWidth="1"/>
    <col min="5372" max="5623" width="9.109375" style="11"/>
    <col min="5624" max="5624" width="11.88671875" style="11" customWidth="1"/>
    <col min="5625" max="5625" width="31.88671875" style="11" customWidth="1"/>
    <col min="5626" max="5626" width="13.5546875" style="11" customWidth="1"/>
    <col min="5627" max="5627" width="26.5546875" style="11" customWidth="1"/>
    <col min="5628" max="5879" width="9.109375" style="11"/>
    <col min="5880" max="5880" width="11.88671875" style="11" customWidth="1"/>
    <col min="5881" max="5881" width="31.88671875" style="11" customWidth="1"/>
    <col min="5882" max="5882" width="13.5546875" style="11" customWidth="1"/>
    <col min="5883" max="5883" width="26.5546875" style="11" customWidth="1"/>
    <col min="5884" max="6135" width="9.109375" style="11"/>
    <col min="6136" max="6136" width="11.88671875" style="11" customWidth="1"/>
    <col min="6137" max="6137" width="31.88671875" style="11" customWidth="1"/>
    <col min="6138" max="6138" width="13.5546875" style="11" customWidth="1"/>
    <col min="6139" max="6139" width="26.5546875" style="11" customWidth="1"/>
    <col min="6140" max="6391" width="9.109375" style="11"/>
    <col min="6392" max="6392" width="11.88671875" style="11" customWidth="1"/>
    <col min="6393" max="6393" width="31.88671875" style="11" customWidth="1"/>
    <col min="6394" max="6394" width="13.5546875" style="11" customWidth="1"/>
    <col min="6395" max="6395" width="26.5546875" style="11" customWidth="1"/>
    <col min="6396" max="6647" width="9.109375" style="11"/>
    <col min="6648" max="6648" width="11.88671875" style="11" customWidth="1"/>
    <col min="6649" max="6649" width="31.88671875" style="11" customWidth="1"/>
    <col min="6650" max="6650" width="13.5546875" style="11" customWidth="1"/>
    <col min="6651" max="6651" width="26.5546875" style="11" customWidth="1"/>
    <col min="6652" max="6903" width="9.109375" style="11"/>
    <col min="6904" max="6904" width="11.88671875" style="11" customWidth="1"/>
    <col min="6905" max="6905" width="31.88671875" style="11" customWidth="1"/>
    <col min="6906" max="6906" width="13.5546875" style="11" customWidth="1"/>
    <col min="6907" max="6907" width="26.5546875" style="11" customWidth="1"/>
    <col min="6908" max="7159" width="9.109375" style="11"/>
    <col min="7160" max="7160" width="11.88671875" style="11" customWidth="1"/>
    <col min="7161" max="7161" width="31.88671875" style="11" customWidth="1"/>
    <col min="7162" max="7162" width="13.5546875" style="11" customWidth="1"/>
    <col min="7163" max="7163" width="26.5546875" style="11" customWidth="1"/>
    <col min="7164" max="7415" width="9.109375" style="11"/>
    <col min="7416" max="7416" width="11.88671875" style="11" customWidth="1"/>
    <col min="7417" max="7417" width="31.88671875" style="11" customWidth="1"/>
    <col min="7418" max="7418" width="13.5546875" style="11" customWidth="1"/>
    <col min="7419" max="7419" width="26.5546875" style="11" customWidth="1"/>
    <col min="7420" max="7671" width="9.109375" style="11"/>
    <col min="7672" max="7672" width="11.88671875" style="11" customWidth="1"/>
    <col min="7673" max="7673" width="31.88671875" style="11" customWidth="1"/>
    <col min="7674" max="7674" width="13.5546875" style="11" customWidth="1"/>
    <col min="7675" max="7675" width="26.5546875" style="11" customWidth="1"/>
    <col min="7676" max="7927" width="9.109375" style="11"/>
    <col min="7928" max="7928" width="11.88671875" style="11" customWidth="1"/>
    <col min="7929" max="7929" width="31.88671875" style="11" customWidth="1"/>
    <col min="7930" max="7930" width="13.5546875" style="11" customWidth="1"/>
    <col min="7931" max="7931" width="26.5546875" style="11" customWidth="1"/>
    <col min="7932" max="8183" width="9.109375" style="11"/>
    <col min="8184" max="8184" width="11.88671875" style="11" customWidth="1"/>
    <col min="8185" max="8185" width="31.88671875" style="11" customWidth="1"/>
    <col min="8186" max="8186" width="13.5546875" style="11" customWidth="1"/>
    <col min="8187" max="8187" width="26.5546875" style="11" customWidth="1"/>
    <col min="8188" max="8439" width="9.109375" style="11"/>
    <col min="8440" max="8440" width="11.88671875" style="11" customWidth="1"/>
    <col min="8441" max="8441" width="31.88671875" style="11" customWidth="1"/>
    <col min="8442" max="8442" width="13.5546875" style="11" customWidth="1"/>
    <col min="8443" max="8443" width="26.5546875" style="11" customWidth="1"/>
    <col min="8444" max="8695" width="9.109375" style="11"/>
    <col min="8696" max="8696" width="11.88671875" style="11" customWidth="1"/>
    <col min="8697" max="8697" width="31.88671875" style="11" customWidth="1"/>
    <col min="8698" max="8698" width="13.5546875" style="11" customWidth="1"/>
    <col min="8699" max="8699" width="26.5546875" style="11" customWidth="1"/>
    <col min="8700" max="8951" width="9.109375" style="11"/>
    <col min="8952" max="8952" width="11.88671875" style="11" customWidth="1"/>
    <col min="8953" max="8953" width="31.88671875" style="11" customWidth="1"/>
    <col min="8954" max="8954" width="13.5546875" style="11" customWidth="1"/>
    <col min="8955" max="8955" width="26.5546875" style="11" customWidth="1"/>
    <col min="8956" max="9207" width="9.109375" style="11"/>
    <col min="9208" max="9208" width="11.88671875" style="11" customWidth="1"/>
    <col min="9209" max="9209" width="31.88671875" style="11" customWidth="1"/>
    <col min="9210" max="9210" width="13.5546875" style="11" customWidth="1"/>
    <col min="9211" max="9211" width="26.5546875" style="11" customWidth="1"/>
    <col min="9212" max="9463" width="9.109375" style="11"/>
    <col min="9464" max="9464" width="11.88671875" style="11" customWidth="1"/>
    <col min="9465" max="9465" width="31.88671875" style="11" customWidth="1"/>
    <col min="9466" max="9466" width="13.5546875" style="11" customWidth="1"/>
    <col min="9467" max="9467" width="26.5546875" style="11" customWidth="1"/>
    <col min="9468" max="9719" width="9.109375" style="11"/>
    <col min="9720" max="9720" width="11.88671875" style="11" customWidth="1"/>
    <col min="9721" max="9721" width="31.88671875" style="11" customWidth="1"/>
    <col min="9722" max="9722" width="13.5546875" style="11" customWidth="1"/>
    <col min="9723" max="9723" width="26.5546875" style="11" customWidth="1"/>
    <col min="9724" max="9975" width="9.109375" style="11"/>
    <col min="9976" max="9976" width="11.88671875" style="11" customWidth="1"/>
    <col min="9977" max="9977" width="31.88671875" style="11" customWidth="1"/>
    <col min="9978" max="9978" width="13.5546875" style="11" customWidth="1"/>
    <col min="9979" max="9979" width="26.5546875" style="11" customWidth="1"/>
    <col min="9980" max="10231" width="9.109375" style="11"/>
    <col min="10232" max="10232" width="11.88671875" style="11" customWidth="1"/>
    <col min="10233" max="10233" width="31.88671875" style="11" customWidth="1"/>
    <col min="10234" max="10234" width="13.5546875" style="11" customWidth="1"/>
    <col min="10235" max="10235" width="26.5546875" style="11" customWidth="1"/>
    <col min="10236" max="10487" width="9.109375" style="11"/>
    <col min="10488" max="10488" width="11.88671875" style="11" customWidth="1"/>
    <col min="10489" max="10489" width="31.88671875" style="11" customWidth="1"/>
    <col min="10490" max="10490" width="13.5546875" style="11" customWidth="1"/>
    <col min="10491" max="10491" width="26.5546875" style="11" customWidth="1"/>
    <col min="10492" max="10743" width="9.109375" style="11"/>
    <col min="10744" max="10744" width="11.88671875" style="11" customWidth="1"/>
    <col min="10745" max="10745" width="31.88671875" style="11" customWidth="1"/>
    <col min="10746" max="10746" width="13.5546875" style="11" customWidth="1"/>
    <col min="10747" max="10747" width="26.5546875" style="11" customWidth="1"/>
    <col min="10748" max="10999" width="9.109375" style="11"/>
    <col min="11000" max="11000" width="11.88671875" style="11" customWidth="1"/>
    <col min="11001" max="11001" width="31.88671875" style="11" customWidth="1"/>
    <col min="11002" max="11002" width="13.5546875" style="11" customWidth="1"/>
    <col min="11003" max="11003" width="26.5546875" style="11" customWidth="1"/>
    <col min="11004" max="11255" width="9.109375" style="11"/>
    <col min="11256" max="11256" width="11.88671875" style="11" customWidth="1"/>
    <col min="11257" max="11257" width="31.88671875" style="11" customWidth="1"/>
    <col min="11258" max="11258" width="13.5546875" style="11" customWidth="1"/>
    <col min="11259" max="11259" width="26.5546875" style="11" customWidth="1"/>
    <col min="11260" max="11511" width="9.109375" style="11"/>
    <col min="11512" max="11512" width="11.88671875" style="11" customWidth="1"/>
    <col min="11513" max="11513" width="31.88671875" style="11" customWidth="1"/>
    <col min="11514" max="11514" width="13.5546875" style="11" customWidth="1"/>
    <col min="11515" max="11515" width="26.5546875" style="11" customWidth="1"/>
    <col min="11516" max="11767" width="9.109375" style="11"/>
    <col min="11768" max="11768" width="11.88671875" style="11" customWidth="1"/>
    <col min="11769" max="11769" width="31.88671875" style="11" customWidth="1"/>
    <col min="11770" max="11770" width="13.5546875" style="11" customWidth="1"/>
    <col min="11771" max="11771" width="26.5546875" style="11" customWidth="1"/>
    <col min="11772" max="12023" width="9.109375" style="11"/>
    <col min="12024" max="12024" width="11.88671875" style="11" customWidth="1"/>
    <col min="12025" max="12025" width="31.88671875" style="11" customWidth="1"/>
    <col min="12026" max="12026" width="13.5546875" style="11" customWidth="1"/>
    <col min="12027" max="12027" width="26.5546875" style="11" customWidth="1"/>
    <col min="12028" max="12279" width="9.109375" style="11"/>
    <col min="12280" max="12280" width="11.88671875" style="11" customWidth="1"/>
    <col min="12281" max="12281" width="31.88671875" style="11" customWidth="1"/>
    <col min="12282" max="12282" width="13.5546875" style="11" customWidth="1"/>
    <col min="12283" max="12283" width="26.5546875" style="11" customWidth="1"/>
    <col min="12284" max="12535" width="9.109375" style="11"/>
    <col min="12536" max="12536" width="11.88671875" style="11" customWidth="1"/>
    <col min="12537" max="12537" width="31.88671875" style="11" customWidth="1"/>
    <col min="12538" max="12538" width="13.5546875" style="11" customWidth="1"/>
    <col min="12539" max="12539" width="26.5546875" style="11" customWidth="1"/>
    <col min="12540" max="12791" width="9.109375" style="11"/>
    <col min="12792" max="12792" width="11.88671875" style="11" customWidth="1"/>
    <col min="12793" max="12793" width="31.88671875" style="11" customWidth="1"/>
    <col min="12794" max="12794" width="13.5546875" style="11" customWidth="1"/>
    <col min="12795" max="12795" width="26.5546875" style="11" customWidth="1"/>
    <col min="12796" max="13047" width="9.109375" style="11"/>
    <col min="13048" max="13048" width="11.88671875" style="11" customWidth="1"/>
    <col min="13049" max="13049" width="31.88671875" style="11" customWidth="1"/>
    <col min="13050" max="13050" width="13.5546875" style="11" customWidth="1"/>
    <col min="13051" max="13051" width="26.5546875" style="11" customWidth="1"/>
    <col min="13052" max="13303" width="9.109375" style="11"/>
    <col min="13304" max="13304" width="11.88671875" style="11" customWidth="1"/>
    <col min="13305" max="13305" width="31.88671875" style="11" customWidth="1"/>
    <col min="13306" max="13306" width="13.5546875" style="11" customWidth="1"/>
    <col min="13307" max="13307" width="26.5546875" style="11" customWidth="1"/>
    <col min="13308" max="13559" width="9.109375" style="11"/>
    <col min="13560" max="13560" width="11.88671875" style="11" customWidth="1"/>
    <col min="13561" max="13561" width="31.88671875" style="11" customWidth="1"/>
    <col min="13562" max="13562" width="13.5546875" style="11" customWidth="1"/>
    <col min="13563" max="13563" width="26.5546875" style="11" customWidth="1"/>
    <col min="13564" max="13815" width="9.109375" style="11"/>
    <col min="13816" max="13816" width="11.88671875" style="11" customWidth="1"/>
    <col min="13817" max="13817" width="31.88671875" style="11" customWidth="1"/>
    <col min="13818" max="13818" width="13.5546875" style="11" customWidth="1"/>
    <col min="13819" max="13819" width="26.5546875" style="11" customWidth="1"/>
    <col min="13820" max="14071" width="9.109375" style="11"/>
    <col min="14072" max="14072" width="11.88671875" style="11" customWidth="1"/>
    <col min="14073" max="14073" width="31.88671875" style="11" customWidth="1"/>
    <col min="14074" max="14074" width="13.5546875" style="11" customWidth="1"/>
    <col min="14075" max="14075" width="26.5546875" style="11" customWidth="1"/>
    <col min="14076" max="14327" width="9.109375" style="11"/>
    <col min="14328" max="14328" width="11.88671875" style="11" customWidth="1"/>
    <col min="14329" max="14329" width="31.88671875" style="11" customWidth="1"/>
    <col min="14330" max="14330" width="13.5546875" style="11" customWidth="1"/>
    <col min="14331" max="14331" width="26.5546875" style="11" customWidth="1"/>
    <col min="14332" max="14583" width="9.109375" style="11"/>
    <col min="14584" max="14584" width="11.88671875" style="11" customWidth="1"/>
    <col min="14585" max="14585" width="31.88671875" style="11" customWidth="1"/>
    <col min="14586" max="14586" width="13.5546875" style="11" customWidth="1"/>
    <col min="14587" max="14587" width="26.5546875" style="11" customWidth="1"/>
    <col min="14588" max="14839" width="9.109375" style="11"/>
    <col min="14840" max="14840" width="11.88671875" style="11" customWidth="1"/>
    <col min="14841" max="14841" width="31.88671875" style="11" customWidth="1"/>
    <col min="14842" max="14842" width="13.5546875" style="11" customWidth="1"/>
    <col min="14843" max="14843" width="26.5546875" style="11" customWidth="1"/>
    <col min="14844" max="15095" width="9.109375" style="11"/>
    <col min="15096" max="15096" width="11.88671875" style="11" customWidth="1"/>
    <col min="15097" max="15097" width="31.88671875" style="11" customWidth="1"/>
    <col min="15098" max="15098" width="13.5546875" style="11" customWidth="1"/>
    <col min="15099" max="15099" width="26.5546875" style="11" customWidth="1"/>
    <col min="15100" max="15351" width="9.109375" style="11"/>
    <col min="15352" max="15352" width="11.88671875" style="11" customWidth="1"/>
    <col min="15353" max="15353" width="31.88671875" style="11" customWidth="1"/>
    <col min="15354" max="15354" width="13.5546875" style="11" customWidth="1"/>
    <col min="15355" max="15355" width="26.5546875" style="11" customWidth="1"/>
    <col min="15356" max="15607" width="9.109375" style="11"/>
    <col min="15608" max="15608" width="11.88671875" style="11" customWidth="1"/>
    <col min="15609" max="15609" width="31.88671875" style="11" customWidth="1"/>
    <col min="15610" max="15610" width="13.5546875" style="11" customWidth="1"/>
    <col min="15611" max="15611" width="26.5546875" style="11" customWidth="1"/>
    <col min="15612" max="15863" width="9.109375" style="11"/>
    <col min="15864" max="15864" width="11.88671875" style="11" customWidth="1"/>
    <col min="15865" max="15865" width="31.88671875" style="11" customWidth="1"/>
    <col min="15866" max="15866" width="13.5546875" style="11" customWidth="1"/>
    <col min="15867" max="15867" width="26.5546875" style="11" customWidth="1"/>
    <col min="15868" max="16119" width="9.109375" style="11"/>
    <col min="16120" max="16120" width="11.88671875" style="11" customWidth="1"/>
    <col min="16121" max="16121" width="31.88671875" style="11" customWidth="1"/>
    <col min="16122" max="16122" width="13.5546875" style="11" customWidth="1"/>
    <col min="16123" max="16123" width="26.5546875" style="11" customWidth="1"/>
    <col min="16124" max="16384" width="9.109375" style="11"/>
  </cols>
  <sheetData>
    <row r="3" spans="1:4" ht="14.4" thickBot="1" x14ac:dyDescent="0.3">
      <c r="A3" s="7" t="s">
        <v>23</v>
      </c>
      <c r="B3" s="8"/>
      <c r="C3" s="9"/>
      <c r="D3" s="10"/>
    </row>
    <row r="4" spans="1:4" ht="14.4" x14ac:dyDescent="0.3">
      <c r="A4" s="12" t="s">
        <v>3</v>
      </c>
      <c r="B4" s="13" t="s">
        <v>26</v>
      </c>
      <c r="C4" s="14"/>
      <c r="D4" s="15">
        <f>ROUND('Rekonstrukcija ceste'!I38,2)</f>
        <v>85000</v>
      </c>
    </row>
    <row r="5" spans="1:4" ht="14.4" x14ac:dyDescent="0.3">
      <c r="A5" s="16" t="s">
        <v>9</v>
      </c>
      <c r="B5" s="17" t="s">
        <v>443</v>
      </c>
      <c r="C5" s="18"/>
      <c r="D5" s="19">
        <f>ROUND('Hodnik za pešce'!I38,2)</f>
        <v>0</v>
      </c>
    </row>
    <row r="6" spans="1:4" ht="14.4" x14ac:dyDescent="0.3">
      <c r="A6" s="20" t="s">
        <v>11</v>
      </c>
      <c r="B6" s="21" t="s">
        <v>442</v>
      </c>
      <c r="C6" s="22"/>
      <c r="D6" s="23">
        <f>ROUND('Avtobusni postajališči'!I38,2)</f>
        <v>0</v>
      </c>
    </row>
    <row r="7" spans="1:4" ht="14.4" x14ac:dyDescent="0.3">
      <c r="A7" s="20" t="s">
        <v>12</v>
      </c>
      <c r="B7" s="21" t="s">
        <v>89</v>
      </c>
      <c r="C7" s="22"/>
      <c r="D7" s="23">
        <f>ROUND('Rušitev objekta'!F28,2)</f>
        <v>0</v>
      </c>
    </row>
    <row r="8" spans="1:4" ht="14.4" x14ac:dyDescent="0.3">
      <c r="A8" s="12" t="s">
        <v>16</v>
      </c>
      <c r="B8" s="21" t="s">
        <v>90</v>
      </c>
      <c r="C8" s="22"/>
      <c r="D8" s="23">
        <f>ROUND('Zid 1'!H107,2)</f>
        <v>1100</v>
      </c>
    </row>
    <row r="9" spans="1:4" ht="14.4" x14ac:dyDescent="0.3">
      <c r="A9" s="16" t="s">
        <v>13</v>
      </c>
      <c r="B9" s="21" t="s">
        <v>91</v>
      </c>
      <c r="C9" s="22"/>
      <c r="D9" s="23">
        <f>ROUND('Zid 2'!H84,2)</f>
        <v>1000</v>
      </c>
    </row>
    <row r="10" spans="1:4" ht="14.4" x14ac:dyDescent="0.3">
      <c r="A10" s="20" t="s">
        <v>14</v>
      </c>
      <c r="B10" s="21" t="s">
        <v>92</v>
      </c>
      <c r="C10" s="22"/>
      <c r="D10" s="23">
        <f>ROUND('Zid 3'!H109,2)</f>
        <v>1400</v>
      </c>
    </row>
    <row r="11" spans="1:4" ht="14.4" x14ac:dyDescent="0.3">
      <c r="A11" s="12" t="s">
        <v>27</v>
      </c>
      <c r="B11" s="56" t="s">
        <v>93</v>
      </c>
      <c r="C11" s="57"/>
      <c r="D11" s="58">
        <f>ROUND('Zid 4'!H107,2)</f>
        <v>1000</v>
      </c>
    </row>
    <row r="12" spans="1:4" ht="14.4" x14ac:dyDescent="0.3">
      <c r="A12" s="16" t="s">
        <v>52</v>
      </c>
      <c r="B12" s="56" t="s">
        <v>398</v>
      </c>
      <c r="C12" s="57"/>
      <c r="D12" s="58">
        <f>ROUND('Prestavitevzaščita TK vodov'!F25,2)</f>
        <v>1500</v>
      </c>
    </row>
    <row r="13" spans="1:4" ht="14.4" x14ac:dyDescent="0.3">
      <c r="A13" s="12" t="s">
        <v>95</v>
      </c>
      <c r="B13" s="21" t="s">
        <v>94</v>
      </c>
      <c r="C13" s="22"/>
      <c r="D13" s="23">
        <f>ROUND('Prestavitev vodovoda'!F136,2)</f>
        <v>6500</v>
      </c>
    </row>
    <row r="14" spans="1:4" ht="14.4" x14ac:dyDescent="0.3">
      <c r="A14" s="12" t="s">
        <v>96</v>
      </c>
      <c r="B14" s="21" t="s">
        <v>28</v>
      </c>
      <c r="C14" s="22"/>
      <c r="D14" s="23">
        <f>ROUND(JR!F24,2)</f>
        <v>700</v>
      </c>
    </row>
    <row r="15" spans="1:4" ht="14.4" x14ac:dyDescent="0.3">
      <c r="A15" s="20" t="s">
        <v>397</v>
      </c>
      <c r="B15" s="21" t="s">
        <v>53</v>
      </c>
      <c r="C15" s="22"/>
      <c r="D15" s="23">
        <f>ROUND(VZPD!E43,2)</f>
        <v>0</v>
      </c>
    </row>
    <row r="16" spans="1:4" ht="15" thickBot="1" x14ac:dyDescent="0.35">
      <c r="A16" s="129" t="s">
        <v>441</v>
      </c>
      <c r="B16" s="130" t="s">
        <v>515</v>
      </c>
      <c r="C16" s="131"/>
      <c r="D16" s="132">
        <f>ROUND(SUM(D4:D15)*0.1,2)</f>
        <v>9820</v>
      </c>
    </row>
    <row r="17" spans="1:4" s="24" customFormat="1" ht="16.2" thickTop="1" x14ac:dyDescent="0.3">
      <c r="A17" s="52" t="s">
        <v>24</v>
      </c>
      <c r="B17" s="53"/>
      <c r="C17" s="54"/>
      <c r="D17" s="55">
        <f>ROUND(SUM(D4:D16),2)</f>
        <v>108020</v>
      </c>
    </row>
    <row r="18" spans="1:4" ht="15" x14ac:dyDescent="0.25">
      <c r="A18" s="25" t="s">
        <v>15</v>
      </c>
      <c r="B18" s="26"/>
      <c r="C18" s="26"/>
      <c r="D18" s="27">
        <f>ROUND(D17*0.22,2)</f>
        <v>23764.400000000001</v>
      </c>
    </row>
    <row r="19" spans="1:4" ht="16.2" thickBot="1" x14ac:dyDescent="0.3">
      <c r="A19" s="28" t="s">
        <v>25</v>
      </c>
      <c r="B19" s="29"/>
      <c r="C19" s="29"/>
      <c r="D19" s="30">
        <f>D17*1.22</f>
        <v>131784.4</v>
      </c>
    </row>
    <row r="20" spans="1:4" ht="13.8" thickTop="1" x14ac:dyDescent="0.25"/>
    <row r="21" spans="1:4" x14ac:dyDescent="0.25">
      <c r="D21" s="31"/>
    </row>
    <row r="22" spans="1:4" x14ac:dyDescent="0.25">
      <c r="D22" s="31"/>
    </row>
    <row r="23" spans="1:4" x14ac:dyDescent="0.25">
      <c r="D23" s="31"/>
    </row>
    <row r="24" spans="1:4" x14ac:dyDescent="0.25">
      <c r="D24" s="3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A4F1-BD51-41CC-A319-F0708FA17B8B}">
  <dimension ref="A1:G31"/>
  <sheetViews>
    <sheetView topLeftCell="A25" workbookViewId="0">
      <selection activeCell="A30" sqref="A30"/>
    </sheetView>
  </sheetViews>
  <sheetFormatPr defaultRowHeight="13.2" x14ac:dyDescent="0.25"/>
  <cols>
    <col min="1" max="1" width="62" customWidth="1"/>
  </cols>
  <sheetData>
    <row r="1" spans="1:1" x14ac:dyDescent="0.25">
      <c r="A1" s="295" t="s">
        <v>567</v>
      </c>
    </row>
    <row r="2" spans="1:1" x14ac:dyDescent="0.25">
      <c r="A2" s="469" t="s">
        <v>588</v>
      </c>
    </row>
    <row r="3" spans="1:1" x14ac:dyDescent="0.25">
      <c r="A3" s="469" t="s">
        <v>589</v>
      </c>
    </row>
    <row r="4" spans="1:1" ht="52.8" x14ac:dyDescent="0.25">
      <c r="A4" s="469" t="s">
        <v>596</v>
      </c>
    </row>
    <row r="5" spans="1:1" ht="26.4" x14ac:dyDescent="0.25">
      <c r="A5" s="469" t="s">
        <v>597</v>
      </c>
    </row>
    <row r="6" spans="1:1" ht="26.4" x14ac:dyDescent="0.25">
      <c r="A6" s="469" t="s">
        <v>570</v>
      </c>
    </row>
    <row r="7" spans="1:1" ht="26.4" x14ac:dyDescent="0.25">
      <c r="A7" s="469" t="s">
        <v>571</v>
      </c>
    </row>
    <row r="8" spans="1:1" x14ac:dyDescent="0.25">
      <c r="A8" s="469" t="s">
        <v>572</v>
      </c>
    </row>
    <row r="9" spans="1:1" x14ac:dyDescent="0.25">
      <c r="A9" s="469"/>
    </row>
    <row r="10" spans="1:1" x14ac:dyDescent="0.25">
      <c r="A10" s="565" t="s">
        <v>590</v>
      </c>
    </row>
    <row r="11" spans="1:1" ht="56.4" customHeight="1" x14ac:dyDescent="0.25">
      <c r="A11" s="469" t="s">
        <v>593</v>
      </c>
    </row>
    <row r="12" spans="1:1" x14ac:dyDescent="0.25">
      <c r="A12" s="469" t="s">
        <v>591</v>
      </c>
    </row>
    <row r="13" spans="1:1" ht="26.4" x14ac:dyDescent="0.25">
      <c r="A13" s="469" t="s">
        <v>592</v>
      </c>
    </row>
    <row r="14" spans="1:1" ht="26.4" x14ac:dyDescent="0.25">
      <c r="A14" s="469" t="s">
        <v>568</v>
      </c>
    </row>
    <row r="15" spans="1:1" x14ac:dyDescent="0.25">
      <c r="A15" s="469" t="s">
        <v>569</v>
      </c>
    </row>
    <row r="16" spans="1:1" x14ac:dyDescent="0.25">
      <c r="A16" s="469" t="s">
        <v>594</v>
      </c>
    </row>
    <row r="17" spans="1:7" x14ac:dyDescent="0.25">
      <c r="A17" s="565" t="s">
        <v>599</v>
      </c>
    </row>
    <row r="18" spans="1:7" ht="92.4" x14ac:dyDescent="0.25">
      <c r="A18" s="469" t="s">
        <v>598</v>
      </c>
    </row>
    <row r="19" spans="1:7" ht="26.4" x14ac:dyDescent="0.25">
      <c r="A19" s="469" t="s">
        <v>600</v>
      </c>
    </row>
    <row r="20" spans="1:7" ht="26.4" x14ac:dyDescent="0.25">
      <c r="A20" s="469" t="s">
        <v>601</v>
      </c>
    </row>
    <row r="21" spans="1:7" x14ac:dyDescent="0.25">
      <c r="A21" s="469"/>
    </row>
    <row r="22" spans="1:7" x14ac:dyDescent="0.25">
      <c r="A22" s="430" t="s">
        <v>575</v>
      </c>
      <c r="B22" s="11"/>
      <c r="C22" s="11"/>
      <c r="D22" s="11"/>
      <c r="E22" s="11"/>
      <c r="F22" s="11"/>
      <c r="G22" s="11"/>
    </row>
    <row r="23" spans="1:7" ht="26.4" x14ac:dyDescent="0.25">
      <c r="A23" s="469" t="s">
        <v>602</v>
      </c>
      <c r="B23" s="469"/>
      <c r="C23" s="469"/>
      <c r="D23" s="469"/>
      <c r="E23" s="469"/>
      <c r="F23" s="469"/>
      <c r="G23" s="469"/>
    </row>
    <row r="24" spans="1:7" ht="26.4" x14ac:dyDescent="0.25">
      <c r="A24" s="469" t="s">
        <v>603</v>
      </c>
      <c r="B24" s="469"/>
      <c r="C24" s="469"/>
      <c r="D24" s="469"/>
      <c r="E24" s="469"/>
      <c r="F24" s="469"/>
      <c r="G24" s="469"/>
    </row>
    <row r="25" spans="1:7" ht="26.4" x14ac:dyDescent="0.25">
      <c r="A25" s="469" t="s">
        <v>604</v>
      </c>
      <c r="B25" s="469"/>
      <c r="C25" s="469"/>
      <c r="D25" s="469"/>
      <c r="E25" s="469"/>
      <c r="F25" s="469"/>
      <c r="G25" s="469"/>
    </row>
    <row r="26" spans="1:7" ht="52.8" x14ac:dyDescent="0.25">
      <c r="A26" s="469" t="s">
        <v>605</v>
      </c>
      <c r="B26" s="469"/>
      <c r="C26" s="469"/>
      <c r="D26" s="469"/>
      <c r="E26" s="469"/>
      <c r="F26" s="469"/>
      <c r="G26" s="469"/>
    </row>
    <row r="27" spans="1:7" ht="39.6" x14ac:dyDescent="0.25">
      <c r="A27" s="469" t="s">
        <v>606</v>
      </c>
      <c r="B27" s="469"/>
      <c r="C27" s="469"/>
      <c r="D27" s="469"/>
      <c r="E27" s="469"/>
      <c r="F27" s="469"/>
      <c r="G27" s="469"/>
    </row>
    <row r="28" spans="1:7" x14ac:dyDescent="0.25">
      <c r="A28" s="308"/>
    </row>
    <row r="29" spans="1:7" x14ac:dyDescent="0.25">
      <c r="A29" s="431" t="s">
        <v>573</v>
      </c>
      <c r="B29" s="11"/>
      <c r="C29" s="11"/>
      <c r="D29" s="11"/>
      <c r="E29" s="11"/>
      <c r="F29" s="11"/>
      <c r="G29" s="11"/>
    </row>
    <row r="30" spans="1:7" ht="45" customHeight="1" x14ac:dyDescent="0.25">
      <c r="A30" s="588"/>
      <c r="B30" s="469"/>
      <c r="C30" s="469"/>
      <c r="D30" s="469"/>
      <c r="E30" s="469"/>
      <c r="F30" s="469"/>
      <c r="G30" s="469"/>
    </row>
    <row r="31" spans="1:7" ht="40.200000000000003" customHeight="1" x14ac:dyDescent="0.25">
      <c r="A31" s="469" t="s">
        <v>574</v>
      </c>
      <c r="B31" s="469"/>
      <c r="C31" s="469"/>
      <c r="D31" s="469"/>
      <c r="E31" s="469"/>
      <c r="F31" s="469"/>
      <c r="G31" s="469"/>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551"/>
  <sheetViews>
    <sheetView topLeftCell="A312" zoomScale="107" zoomScaleNormal="107" zoomScaleSheetLayoutView="85" workbookViewId="0">
      <selection activeCell="E321" sqref="E321"/>
    </sheetView>
  </sheetViews>
  <sheetFormatPr defaultColWidth="9.109375" defaultRowHeight="13.2" x14ac:dyDescent="0.25"/>
  <cols>
    <col min="1" max="1" width="6.88671875" style="62" customWidth="1"/>
    <col min="2" max="2" width="1.6640625" customWidth="1"/>
    <col min="3" max="3" width="1.33203125" style="1" customWidth="1"/>
    <col min="4" max="4" width="7.109375" style="63" customWidth="1"/>
    <col min="5" max="5" width="39.109375" style="64" customWidth="1"/>
    <col min="6" max="6" width="6.88671875" style="65" customWidth="1"/>
    <col min="7" max="7" width="7.6640625" style="65" customWidth="1"/>
    <col min="8" max="8" width="9.88671875" style="66" customWidth="1"/>
    <col min="9" max="9" width="12.33203125" style="66" customWidth="1"/>
    <col min="11" max="11" width="10.109375" bestFit="1" customWidth="1"/>
    <col min="14" max="14" width="13.5546875" customWidth="1"/>
    <col min="257" max="257" width="6.88671875" customWidth="1"/>
    <col min="258" max="258" width="1.6640625" customWidth="1"/>
    <col min="259" max="259" width="1.33203125" customWidth="1"/>
    <col min="260" max="260" width="7.109375" customWidth="1"/>
    <col min="261" max="261" width="39.109375" customWidth="1"/>
    <col min="262" max="262" width="6.88671875" customWidth="1"/>
    <col min="263" max="263" width="7.6640625" customWidth="1"/>
    <col min="264" max="264" width="9.88671875" customWidth="1"/>
    <col min="265" max="265" width="12.33203125" customWidth="1"/>
    <col min="513" max="513" width="6.88671875" customWidth="1"/>
    <col min="514" max="514" width="1.6640625" customWidth="1"/>
    <col min="515" max="515" width="1.33203125" customWidth="1"/>
    <col min="516" max="516" width="7.109375" customWidth="1"/>
    <col min="517" max="517" width="39.109375" customWidth="1"/>
    <col min="518" max="518" width="6.88671875" customWidth="1"/>
    <col min="519" max="519" width="7.6640625" customWidth="1"/>
    <col min="520" max="520" width="9.88671875" customWidth="1"/>
    <col min="521" max="521" width="12.33203125" customWidth="1"/>
    <col min="769" max="769" width="6.88671875" customWidth="1"/>
    <col min="770" max="770" width="1.6640625" customWidth="1"/>
    <col min="771" max="771" width="1.33203125" customWidth="1"/>
    <col min="772" max="772" width="7.109375" customWidth="1"/>
    <col min="773" max="773" width="39.109375" customWidth="1"/>
    <col min="774" max="774" width="6.88671875" customWidth="1"/>
    <col min="775" max="775" width="7.6640625" customWidth="1"/>
    <col min="776" max="776" width="9.88671875" customWidth="1"/>
    <col min="777" max="777" width="12.33203125" customWidth="1"/>
    <col min="1025" max="1025" width="6.88671875" customWidth="1"/>
    <col min="1026" max="1026" width="1.6640625" customWidth="1"/>
    <col min="1027" max="1027" width="1.33203125" customWidth="1"/>
    <col min="1028" max="1028" width="7.109375" customWidth="1"/>
    <col min="1029" max="1029" width="39.109375" customWidth="1"/>
    <col min="1030" max="1030" width="6.88671875" customWidth="1"/>
    <col min="1031" max="1031" width="7.6640625" customWidth="1"/>
    <col min="1032" max="1032" width="9.88671875" customWidth="1"/>
    <col min="1033" max="1033" width="12.33203125" customWidth="1"/>
    <col min="1281" max="1281" width="6.88671875" customWidth="1"/>
    <col min="1282" max="1282" width="1.6640625" customWidth="1"/>
    <col min="1283" max="1283" width="1.33203125" customWidth="1"/>
    <col min="1284" max="1284" width="7.109375" customWidth="1"/>
    <col min="1285" max="1285" width="39.109375" customWidth="1"/>
    <col min="1286" max="1286" width="6.88671875" customWidth="1"/>
    <col min="1287" max="1287" width="7.6640625" customWidth="1"/>
    <col min="1288" max="1288" width="9.88671875" customWidth="1"/>
    <col min="1289" max="1289" width="12.33203125" customWidth="1"/>
    <col min="1537" max="1537" width="6.88671875" customWidth="1"/>
    <col min="1538" max="1538" width="1.6640625" customWidth="1"/>
    <col min="1539" max="1539" width="1.33203125" customWidth="1"/>
    <col min="1540" max="1540" width="7.109375" customWidth="1"/>
    <col min="1541" max="1541" width="39.109375" customWidth="1"/>
    <col min="1542" max="1542" width="6.88671875" customWidth="1"/>
    <col min="1543" max="1543" width="7.6640625" customWidth="1"/>
    <col min="1544" max="1544" width="9.88671875" customWidth="1"/>
    <col min="1545" max="1545" width="12.33203125" customWidth="1"/>
    <col min="1793" max="1793" width="6.88671875" customWidth="1"/>
    <col min="1794" max="1794" width="1.6640625" customWidth="1"/>
    <col min="1795" max="1795" width="1.33203125" customWidth="1"/>
    <col min="1796" max="1796" width="7.109375" customWidth="1"/>
    <col min="1797" max="1797" width="39.109375" customWidth="1"/>
    <col min="1798" max="1798" width="6.88671875" customWidth="1"/>
    <col min="1799" max="1799" width="7.6640625" customWidth="1"/>
    <col min="1800" max="1800" width="9.88671875" customWidth="1"/>
    <col min="1801" max="1801" width="12.33203125" customWidth="1"/>
    <col min="2049" max="2049" width="6.88671875" customWidth="1"/>
    <col min="2050" max="2050" width="1.6640625" customWidth="1"/>
    <col min="2051" max="2051" width="1.33203125" customWidth="1"/>
    <col min="2052" max="2052" width="7.109375" customWidth="1"/>
    <col min="2053" max="2053" width="39.109375" customWidth="1"/>
    <col min="2054" max="2054" width="6.88671875" customWidth="1"/>
    <col min="2055" max="2055" width="7.6640625" customWidth="1"/>
    <col min="2056" max="2056" width="9.88671875" customWidth="1"/>
    <col min="2057" max="2057" width="12.33203125" customWidth="1"/>
    <col min="2305" max="2305" width="6.88671875" customWidth="1"/>
    <col min="2306" max="2306" width="1.6640625" customWidth="1"/>
    <col min="2307" max="2307" width="1.33203125" customWidth="1"/>
    <col min="2308" max="2308" width="7.109375" customWidth="1"/>
    <col min="2309" max="2309" width="39.109375" customWidth="1"/>
    <col min="2310" max="2310" width="6.88671875" customWidth="1"/>
    <col min="2311" max="2311" width="7.6640625" customWidth="1"/>
    <col min="2312" max="2312" width="9.88671875" customWidth="1"/>
    <col min="2313" max="2313" width="12.33203125" customWidth="1"/>
    <col min="2561" max="2561" width="6.88671875" customWidth="1"/>
    <col min="2562" max="2562" width="1.6640625" customWidth="1"/>
    <col min="2563" max="2563" width="1.33203125" customWidth="1"/>
    <col min="2564" max="2564" width="7.109375" customWidth="1"/>
    <col min="2565" max="2565" width="39.109375" customWidth="1"/>
    <col min="2566" max="2566" width="6.88671875" customWidth="1"/>
    <col min="2567" max="2567" width="7.6640625" customWidth="1"/>
    <col min="2568" max="2568" width="9.88671875" customWidth="1"/>
    <col min="2569" max="2569" width="12.33203125" customWidth="1"/>
    <col min="2817" max="2817" width="6.88671875" customWidth="1"/>
    <col min="2818" max="2818" width="1.6640625" customWidth="1"/>
    <col min="2819" max="2819" width="1.33203125" customWidth="1"/>
    <col min="2820" max="2820" width="7.109375" customWidth="1"/>
    <col min="2821" max="2821" width="39.109375" customWidth="1"/>
    <col min="2822" max="2822" width="6.88671875" customWidth="1"/>
    <col min="2823" max="2823" width="7.6640625" customWidth="1"/>
    <col min="2824" max="2824" width="9.88671875" customWidth="1"/>
    <col min="2825" max="2825" width="12.33203125" customWidth="1"/>
    <col min="3073" max="3073" width="6.88671875" customWidth="1"/>
    <col min="3074" max="3074" width="1.6640625" customWidth="1"/>
    <col min="3075" max="3075" width="1.33203125" customWidth="1"/>
    <col min="3076" max="3076" width="7.109375" customWidth="1"/>
    <col min="3077" max="3077" width="39.109375" customWidth="1"/>
    <col min="3078" max="3078" width="6.88671875" customWidth="1"/>
    <col min="3079" max="3079" width="7.6640625" customWidth="1"/>
    <col min="3080" max="3080" width="9.88671875" customWidth="1"/>
    <col min="3081" max="3081" width="12.33203125" customWidth="1"/>
    <col min="3329" max="3329" width="6.88671875" customWidth="1"/>
    <col min="3330" max="3330" width="1.6640625" customWidth="1"/>
    <col min="3331" max="3331" width="1.33203125" customWidth="1"/>
    <col min="3332" max="3332" width="7.109375" customWidth="1"/>
    <col min="3333" max="3333" width="39.109375" customWidth="1"/>
    <col min="3334" max="3334" width="6.88671875" customWidth="1"/>
    <col min="3335" max="3335" width="7.6640625" customWidth="1"/>
    <col min="3336" max="3336" width="9.88671875" customWidth="1"/>
    <col min="3337" max="3337" width="12.33203125" customWidth="1"/>
    <col min="3585" max="3585" width="6.88671875" customWidth="1"/>
    <col min="3586" max="3586" width="1.6640625" customWidth="1"/>
    <col min="3587" max="3587" width="1.33203125" customWidth="1"/>
    <col min="3588" max="3588" width="7.109375" customWidth="1"/>
    <col min="3589" max="3589" width="39.109375" customWidth="1"/>
    <col min="3590" max="3590" width="6.88671875" customWidth="1"/>
    <col min="3591" max="3591" width="7.6640625" customWidth="1"/>
    <col min="3592" max="3592" width="9.88671875" customWidth="1"/>
    <col min="3593" max="3593" width="12.33203125" customWidth="1"/>
    <col min="3841" max="3841" width="6.88671875" customWidth="1"/>
    <col min="3842" max="3842" width="1.6640625" customWidth="1"/>
    <col min="3843" max="3843" width="1.33203125" customWidth="1"/>
    <col min="3844" max="3844" width="7.109375" customWidth="1"/>
    <col min="3845" max="3845" width="39.109375" customWidth="1"/>
    <col min="3846" max="3846" width="6.88671875" customWidth="1"/>
    <col min="3847" max="3847" width="7.6640625" customWidth="1"/>
    <col min="3848" max="3848" width="9.88671875" customWidth="1"/>
    <col min="3849" max="3849" width="12.33203125" customWidth="1"/>
    <col min="4097" max="4097" width="6.88671875" customWidth="1"/>
    <col min="4098" max="4098" width="1.6640625" customWidth="1"/>
    <col min="4099" max="4099" width="1.33203125" customWidth="1"/>
    <col min="4100" max="4100" width="7.109375" customWidth="1"/>
    <col min="4101" max="4101" width="39.109375" customWidth="1"/>
    <col min="4102" max="4102" width="6.88671875" customWidth="1"/>
    <col min="4103" max="4103" width="7.6640625" customWidth="1"/>
    <col min="4104" max="4104" width="9.88671875" customWidth="1"/>
    <col min="4105" max="4105" width="12.33203125" customWidth="1"/>
    <col min="4353" max="4353" width="6.88671875" customWidth="1"/>
    <col min="4354" max="4354" width="1.6640625" customWidth="1"/>
    <col min="4355" max="4355" width="1.33203125" customWidth="1"/>
    <col min="4356" max="4356" width="7.109375" customWidth="1"/>
    <col min="4357" max="4357" width="39.109375" customWidth="1"/>
    <col min="4358" max="4358" width="6.88671875" customWidth="1"/>
    <col min="4359" max="4359" width="7.6640625" customWidth="1"/>
    <col min="4360" max="4360" width="9.88671875" customWidth="1"/>
    <col min="4361" max="4361" width="12.33203125" customWidth="1"/>
    <col min="4609" max="4609" width="6.88671875" customWidth="1"/>
    <col min="4610" max="4610" width="1.6640625" customWidth="1"/>
    <col min="4611" max="4611" width="1.33203125" customWidth="1"/>
    <col min="4612" max="4612" width="7.109375" customWidth="1"/>
    <col min="4613" max="4613" width="39.109375" customWidth="1"/>
    <col min="4614" max="4614" width="6.88671875" customWidth="1"/>
    <col min="4615" max="4615" width="7.6640625" customWidth="1"/>
    <col min="4616" max="4616" width="9.88671875" customWidth="1"/>
    <col min="4617" max="4617" width="12.33203125" customWidth="1"/>
    <col min="4865" max="4865" width="6.88671875" customWidth="1"/>
    <col min="4866" max="4866" width="1.6640625" customWidth="1"/>
    <col min="4867" max="4867" width="1.33203125" customWidth="1"/>
    <col min="4868" max="4868" width="7.109375" customWidth="1"/>
    <col min="4869" max="4869" width="39.109375" customWidth="1"/>
    <col min="4870" max="4870" width="6.88671875" customWidth="1"/>
    <col min="4871" max="4871" width="7.6640625" customWidth="1"/>
    <col min="4872" max="4872" width="9.88671875" customWidth="1"/>
    <col min="4873" max="4873" width="12.33203125" customWidth="1"/>
    <col min="5121" max="5121" width="6.88671875" customWidth="1"/>
    <col min="5122" max="5122" width="1.6640625" customWidth="1"/>
    <col min="5123" max="5123" width="1.33203125" customWidth="1"/>
    <col min="5124" max="5124" width="7.109375" customWidth="1"/>
    <col min="5125" max="5125" width="39.109375" customWidth="1"/>
    <col min="5126" max="5126" width="6.88671875" customWidth="1"/>
    <col min="5127" max="5127" width="7.6640625" customWidth="1"/>
    <col min="5128" max="5128" width="9.88671875" customWidth="1"/>
    <col min="5129" max="5129" width="12.33203125" customWidth="1"/>
    <col min="5377" max="5377" width="6.88671875" customWidth="1"/>
    <col min="5378" max="5378" width="1.6640625" customWidth="1"/>
    <col min="5379" max="5379" width="1.33203125" customWidth="1"/>
    <col min="5380" max="5380" width="7.109375" customWidth="1"/>
    <col min="5381" max="5381" width="39.109375" customWidth="1"/>
    <col min="5382" max="5382" width="6.88671875" customWidth="1"/>
    <col min="5383" max="5383" width="7.6640625" customWidth="1"/>
    <col min="5384" max="5384" width="9.88671875" customWidth="1"/>
    <col min="5385" max="5385" width="12.33203125" customWidth="1"/>
    <col min="5633" max="5633" width="6.88671875" customWidth="1"/>
    <col min="5634" max="5634" width="1.6640625" customWidth="1"/>
    <col min="5635" max="5635" width="1.33203125" customWidth="1"/>
    <col min="5636" max="5636" width="7.109375" customWidth="1"/>
    <col min="5637" max="5637" width="39.109375" customWidth="1"/>
    <col min="5638" max="5638" width="6.88671875" customWidth="1"/>
    <col min="5639" max="5639" width="7.6640625" customWidth="1"/>
    <col min="5640" max="5640" width="9.88671875" customWidth="1"/>
    <col min="5641" max="5641" width="12.33203125" customWidth="1"/>
    <col min="5889" max="5889" width="6.88671875" customWidth="1"/>
    <col min="5890" max="5890" width="1.6640625" customWidth="1"/>
    <col min="5891" max="5891" width="1.33203125" customWidth="1"/>
    <col min="5892" max="5892" width="7.109375" customWidth="1"/>
    <col min="5893" max="5893" width="39.109375" customWidth="1"/>
    <col min="5894" max="5894" width="6.88671875" customWidth="1"/>
    <col min="5895" max="5895" width="7.6640625" customWidth="1"/>
    <col min="5896" max="5896" width="9.88671875" customWidth="1"/>
    <col min="5897" max="5897" width="12.33203125" customWidth="1"/>
    <col min="6145" max="6145" width="6.88671875" customWidth="1"/>
    <col min="6146" max="6146" width="1.6640625" customWidth="1"/>
    <col min="6147" max="6147" width="1.33203125" customWidth="1"/>
    <col min="6148" max="6148" width="7.109375" customWidth="1"/>
    <col min="6149" max="6149" width="39.109375" customWidth="1"/>
    <col min="6150" max="6150" width="6.88671875" customWidth="1"/>
    <col min="6151" max="6151" width="7.6640625" customWidth="1"/>
    <col min="6152" max="6152" width="9.88671875" customWidth="1"/>
    <col min="6153" max="6153" width="12.33203125" customWidth="1"/>
    <col min="6401" max="6401" width="6.88671875" customWidth="1"/>
    <col min="6402" max="6402" width="1.6640625" customWidth="1"/>
    <col min="6403" max="6403" width="1.33203125" customWidth="1"/>
    <col min="6404" max="6404" width="7.109375" customWidth="1"/>
    <col min="6405" max="6405" width="39.109375" customWidth="1"/>
    <col min="6406" max="6406" width="6.88671875" customWidth="1"/>
    <col min="6407" max="6407" width="7.6640625" customWidth="1"/>
    <col min="6408" max="6408" width="9.88671875" customWidth="1"/>
    <col min="6409" max="6409" width="12.33203125" customWidth="1"/>
    <col min="6657" max="6657" width="6.88671875" customWidth="1"/>
    <col min="6658" max="6658" width="1.6640625" customWidth="1"/>
    <col min="6659" max="6659" width="1.33203125" customWidth="1"/>
    <col min="6660" max="6660" width="7.109375" customWidth="1"/>
    <col min="6661" max="6661" width="39.109375" customWidth="1"/>
    <col min="6662" max="6662" width="6.88671875" customWidth="1"/>
    <col min="6663" max="6663" width="7.6640625" customWidth="1"/>
    <col min="6664" max="6664" width="9.88671875" customWidth="1"/>
    <col min="6665" max="6665" width="12.33203125" customWidth="1"/>
    <col min="6913" max="6913" width="6.88671875" customWidth="1"/>
    <col min="6914" max="6914" width="1.6640625" customWidth="1"/>
    <col min="6915" max="6915" width="1.33203125" customWidth="1"/>
    <col min="6916" max="6916" width="7.109375" customWidth="1"/>
    <col min="6917" max="6917" width="39.109375" customWidth="1"/>
    <col min="6918" max="6918" width="6.88671875" customWidth="1"/>
    <col min="6919" max="6919" width="7.6640625" customWidth="1"/>
    <col min="6920" max="6920" width="9.88671875" customWidth="1"/>
    <col min="6921" max="6921" width="12.33203125" customWidth="1"/>
    <col min="7169" max="7169" width="6.88671875" customWidth="1"/>
    <col min="7170" max="7170" width="1.6640625" customWidth="1"/>
    <col min="7171" max="7171" width="1.33203125" customWidth="1"/>
    <col min="7172" max="7172" width="7.109375" customWidth="1"/>
    <col min="7173" max="7173" width="39.109375" customWidth="1"/>
    <col min="7174" max="7174" width="6.88671875" customWidth="1"/>
    <col min="7175" max="7175" width="7.6640625" customWidth="1"/>
    <col min="7176" max="7176" width="9.88671875" customWidth="1"/>
    <col min="7177" max="7177" width="12.33203125" customWidth="1"/>
    <col min="7425" max="7425" width="6.88671875" customWidth="1"/>
    <col min="7426" max="7426" width="1.6640625" customWidth="1"/>
    <col min="7427" max="7427" width="1.33203125" customWidth="1"/>
    <col min="7428" max="7428" width="7.109375" customWidth="1"/>
    <col min="7429" max="7429" width="39.109375" customWidth="1"/>
    <col min="7430" max="7430" width="6.88671875" customWidth="1"/>
    <col min="7431" max="7431" width="7.6640625" customWidth="1"/>
    <col min="7432" max="7432" width="9.88671875" customWidth="1"/>
    <col min="7433" max="7433" width="12.33203125" customWidth="1"/>
    <col min="7681" max="7681" width="6.88671875" customWidth="1"/>
    <col min="7682" max="7682" width="1.6640625" customWidth="1"/>
    <col min="7683" max="7683" width="1.33203125" customWidth="1"/>
    <col min="7684" max="7684" width="7.109375" customWidth="1"/>
    <col min="7685" max="7685" width="39.109375" customWidth="1"/>
    <col min="7686" max="7686" width="6.88671875" customWidth="1"/>
    <col min="7687" max="7687" width="7.6640625" customWidth="1"/>
    <col min="7688" max="7688" width="9.88671875" customWidth="1"/>
    <col min="7689" max="7689" width="12.33203125" customWidth="1"/>
    <col min="7937" max="7937" width="6.88671875" customWidth="1"/>
    <col min="7938" max="7938" width="1.6640625" customWidth="1"/>
    <col min="7939" max="7939" width="1.33203125" customWidth="1"/>
    <col min="7940" max="7940" width="7.109375" customWidth="1"/>
    <col min="7941" max="7941" width="39.109375" customWidth="1"/>
    <col min="7942" max="7942" width="6.88671875" customWidth="1"/>
    <col min="7943" max="7943" width="7.6640625" customWidth="1"/>
    <col min="7944" max="7944" width="9.88671875" customWidth="1"/>
    <col min="7945" max="7945" width="12.33203125" customWidth="1"/>
    <col min="8193" max="8193" width="6.88671875" customWidth="1"/>
    <col min="8194" max="8194" width="1.6640625" customWidth="1"/>
    <col min="8195" max="8195" width="1.33203125" customWidth="1"/>
    <col min="8196" max="8196" width="7.109375" customWidth="1"/>
    <col min="8197" max="8197" width="39.109375" customWidth="1"/>
    <col min="8198" max="8198" width="6.88671875" customWidth="1"/>
    <col min="8199" max="8199" width="7.6640625" customWidth="1"/>
    <col min="8200" max="8200" width="9.88671875" customWidth="1"/>
    <col min="8201" max="8201" width="12.33203125" customWidth="1"/>
    <col min="8449" max="8449" width="6.88671875" customWidth="1"/>
    <col min="8450" max="8450" width="1.6640625" customWidth="1"/>
    <col min="8451" max="8451" width="1.33203125" customWidth="1"/>
    <col min="8452" max="8452" width="7.109375" customWidth="1"/>
    <col min="8453" max="8453" width="39.109375" customWidth="1"/>
    <col min="8454" max="8454" width="6.88671875" customWidth="1"/>
    <col min="8455" max="8455" width="7.6640625" customWidth="1"/>
    <col min="8456" max="8456" width="9.88671875" customWidth="1"/>
    <col min="8457" max="8457" width="12.33203125" customWidth="1"/>
    <col min="8705" max="8705" width="6.88671875" customWidth="1"/>
    <col min="8706" max="8706" width="1.6640625" customWidth="1"/>
    <col min="8707" max="8707" width="1.33203125" customWidth="1"/>
    <col min="8708" max="8708" width="7.109375" customWidth="1"/>
    <col min="8709" max="8709" width="39.109375" customWidth="1"/>
    <col min="8710" max="8710" width="6.88671875" customWidth="1"/>
    <col min="8711" max="8711" width="7.6640625" customWidth="1"/>
    <col min="8712" max="8712" width="9.88671875" customWidth="1"/>
    <col min="8713" max="8713" width="12.33203125" customWidth="1"/>
    <col min="8961" max="8961" width="6.88671875" customWidth="1"/>
    <col min="8962" max="8962" width="1.6640625" customWidth="1"/>
    <col min="8963" max="8963" width="1.33203125" customWidth="1"/>
    <col min="8964" max="8964" width="7.109375" customWidth="1"/>
    <col min="8965" max="8965" width="39.109375" customWidth="1"/>
    <col min="8966" max="8966" width="6.88671875" customWidth="1"/>
    <col min="8967" max="8967" width="7.6640625" customWidth="1"/>
    <col min="8968" max="8968" width="9.88671875" customWidth="1"/>
    <col min="8969" max="8969" width="12.33203125" customWidth="1"/>
    <col min="9217" max="9217" width="6.88671875" customWidth="1"/>
    <col min="9218" max="9218" width="1.6640625" customWidth="1"/>
    <col min="9219" max="9219" width="1.33203125" customWidth="1"/>
    <col min="9220" max="9220" width="7.109375" customWidth="1"/>
    <col min="9221" max="9221" width="39.109375" customWidth="1"/>
    <col min="9222" max="9222" width="6.88671875" customWidth="1"/>
    <col min="9223" max="9223" width="7.6640625" customWidth="1"/>
    <col min="9224" max="9224" width="9.88671875" customWidth="1"/>
    <col min="9225" max="9225" width="12.33203125" customWidth="1"/>
    <col min="9473" max="9473" width="6.88671875" customWidth="1"/>
    <col min="9474" max="9474" width="1.6640625" customWidth="1"/>
    <col min="9475" max="9475" width="1.33203125" customWidth="1"/>
    <col min="9476" max="9476" width="7.109375" customWidth="1"/>
    <col min="9477" max="9477" width="39.109375" customWidth="1"/>
    <col min="9478" max="9478" width="6.88671875" customWidth="1"/>
    <col min="9479" max="9479" width="7.6640625" customWidth="1"/>
    <col min="9480" max="9480" width="9.88671875" customWidth="1"/>
    <col min="9481" max="9481" width="12.33203125" customWidth="1"/>
    <col min="9729" max="9729" width="6.88671875" customWidth="1"/>
    <col min="9730" max="9730" width="1.6640625" customWidth="1"/>
    <col min="9731" max="9731" width="1.33203125" customWidth="1"/>
    <col min="9732" max="9732" width="7.109375" customWidth="1"/>
    <col min="9733" max="9733" width="39.109375" customWidth="1"/>
    <col min="9734" max="9734" width="6.88671875" customWidth="1"/>
    <col min="9735" max="9735" width="7.6640625" customWidth="1"/>
    <col min="9736" max="9736" width="9.88671875" customWidth="1"/>
    <col min="9737" max="9737" width="12.33203125" customWidth="1"/>
    <col min="9985" max="9985" width="6.88671875" customWidth="1"/>
    <col min="9986" max="9986" width="1.6640625" customWidth="1"/>
    <col min="9987" max="9987" width="1.33203125" customWidth="1"/>
    <col min="9988" max="9988" width="7.109375" customWidth="1"/>
    <col min="9989" max="9989" width="39.109375" customWidth="1"/>
    <col min="9990" max="9990" width="6.88671875" customWidth="1"/>
    <col min="9991" max="9991" width="7.6640625" customWidth="1"/>
    <col min="9992" max="9992" width="9.88671875" customWidth="1"/>
    <col min="9993" max="9993" width="12.33203125" customWidth="1"/>
    <col min="10241" max="10241" width="6.88671875" customWidth="1"/>
    <col min="10242" max="10242" width="1.6640625" customWidth="1"/>
    <col min="10243" max="10243" width="1.33203125" customWidth="1"/>
    <col min="10244" max="10244" width="7.109375" customWidth="1"/>
    <col min="10245" max="10245" width="39.109375" customWidth="1"/>
    <col min="10246" max="10246" width="6.88671875" customWidth="1"/>
    <col min="10247" max="10247" width="7.6640625" customWidth="1"/>
    <col min="10248" max="10248" width="9.88671875" customWidth="1"/>
    <col min="10249" max="10249" width="12.33203125" customWidth="1"/>
    <col min="10497" max="10497" width="6.88671875" customWidth="1"/>
    <col min="10498" max="10498" width="1.6640625" customWidth="1"/>
    <col min="10499" max="10499" width="1.33203125" customWidth="1"/>
    <col min="10500" max="10500" width="7.109375" customWidth="1"/>
    <col min="10501" max="10501" width="39.109375" customWidth="1"/>
    <col min="10502" max="10502" width="6.88671875" customWidth="1"/>
    <col min="10503" max="10503" width="7.6640625" customWidth="1"/>
    <col min="10504" max="10504" width="9.88671875" customWidth="1"/>
    <col min="10505" max="10505" width="12.33203125" customWidth="1"/>
    <col min="10753" max="10753" width="6.88671875" customWidth="1"/>
    <col min="10754" max="10754" width="1.6640625" customWidth="1"/>
    <col min="10755" max="10755" width="1.33203125" customWidth="1"/>
    <col min="10756" max="10756" width="7.109375" customWidth="1"/>
    <col min="10757" max="10757" width="39.109375" customWidth="1"/>
    <col min="10758" max="10758" width="6.88671875" customWidth="1"/>
    <col min="10759" max="10759" width="7.6640625" customWidth="1"/>
    <col min="10760" max="10760" width="9.88671875" customWidth="1"/>
    <col min="10761" max="10761" width="12.33203125" customWidth="1"/>
    <col min="11009" max="11009" width="6.88671875" customWidth="1"/>
    <col min="11010" max="11010" width="1.6640625" customWidth="1"/>
    <col min="11011" max="11011" width="1.33203125" customWidth="1"/>
    <col min="11012" max="11012" width="7.109375" customWidth="1"/>
    <col min="11013" max="11013" width="39.109375" customWidth="1"/>
    <col min="11014" max="11014" width="6.88671875" customWidth="1"/>
    <col min="11015" max="11015" width="7.6640625" customWidth="1"/>
    <col min="11016" max="11016" width="9.88671875" customWidth="1"/>
    <col min="11017" max="11017" width="12.33203125" customWidth="1"/>
    <col min="11265" max="11265" width="6.88671875" customWidth="1"/>
    <col min="11266" max="11266" width="1.6640625" customWidth="1"/>
    <col min="11267" max="11267" width="1.33203125" customWidth="1"/>
    <col min="11268" max="11268" width="7.109375" customWidth="1"/>
    <col min="11269" max="11269" width="39.109375" customWidth="1"/>
    <col min="11270" max="11270" width="6.88671875" customWidth="1"/>
    <col min="11271" max="11271" width="7.6640625" customWidth="1"/>
    <col min="11272" max="11272" width="9.88671875" customWidth="1"/>
    <col min="11273" max="11273" width="12.33203125" customWidth="1"/>
    <col min="11521" max="11521" width="6.88671875" customWidth="1"/>
    <col min="11522" max="11522" width="1.6640625" customWidth="1"/>
    <col min="11523" max="11523" width="1.33203125" customWidth="1"/>
    <col min="11524" max="11524" width="7.109375" customWidth="1"/>
    <col min="11525" max="11525" width="39.109375" customWidth="1"/>
    <col min="11526" max="11526" width="6.88671875" customWidth="1"/>
    <col min="11527" max="11527" width="7.6640625" customWidth="1"/>
    <col min="11528" max="11528" width="9.88671875" customWidth="1"/>
    <col min="11529" max="11529" width="12.33203125" customWidth="1"/>
    <col min="11777" max="11777" width="6.88671875" customWidth="1"/>
    <col min="11778" max="11778" width="1.6640625" customWidth="1"/>
    <col min="11779" max="11779" width="1.33203125" customWidth="1"/>
    <col min="11780" max="11780" width="7.109375" customWidth="1"/>
    <col min="11781" max="11781" width="39.109375" customWidth="1"/>
    <col min="11782" max="11782" width="6.88671875" customWidth="1"/>
    <col min="11783" max="11783" width="7.6640625" customWidth="1"/>
    <col min="11784" max="11784" width="9.88671875" customWidth="1"/>
    <col min="11785" max="11785" width="12.33203125" customWidth="1"/>
    <col min="12033" max="12033" width="6.88671875" customWidth="1"/>
    <col min="12034" max="12034" width="1.6640625" customWidth="1"/>
    <col min="12035" max="12035" width="1.33203125" customWidth="1"/>
    <col min="12036" max="12036" width="7.109375" customWidth="1"/>
    <col min="12037" max="12037" width="39.109375" customWidth="1"/>
    <col min="12038" max="12038" width="6.88671875" customWidth="1"/>
    <col min="12039" max="12039" width="7.6640625" customWidth="1"/>
    <col min="12040" max="12040" width="9.88671875" customWidth="1"/>
    <col min="12041" max="12041" width="12.33203125" customWidth="1"/>
    <col min="12289" max="12289" width="6.88671875" customWidth="1"/>
    <col min="12290" max="12290" width="1.6640625" customWidth="1"/>
    <col min="12291" max="12291" width="1.33203125" customWidth="1"/>
    <col min="12292" max="12292" width="7.109375" customWidth="1"/>
    <col min="12293" max="12293" width="39.109375" customWidth="1"/>
    <col min="12294" max="12294" width="6.88671875" customWidth="1"/>
    <col min="12295" max="12295" width="7.6640625" customWidth="1"/>
    <col min="12296" max="12296" width="9.88671875" customWidth="1"/>
    <col min="12297" max="12297" width="12.33203125" customWidth="1"/>
    <col min="12545" max="12545" width="6.88671875" customWidth="1"/>
    <col min="12546" max="12546" width="1.6640625" customWidth="1"/>
    <col min="12547" max="12547" width="1.33203125" customWidth="1"/>
    <col min="12548" max="12548" width="7.109375" customWidth="1"/>
    <col min="12549" max="12549" width="39.109375" customWidth="1"/>
    <col min="12550" max="12550" width="6.88671875" customWidth="1"/>
    <col min="12551" max="12551" width="7.6640625" customWidth="1"/>
    <col min="12552" max="12552" width="9.88671875" customWidth="1"/>
    <col min="12553" max="12553" width="12.33203125" customWidth="1"/>
    <col min="12801" max="12801" width="6.88671875" customWidth="1"/>
    <col min="12802" max="12802" width="1.6640625" customWidth="1"/>
    <col min="12803" max="12803" width="1.33203125" customWidth="1"/>
    <col min="12804" max="12804" width="7.109375" customWidth="1"/>
    <col min="12805" max="12805" width="39.109375" customWidth="1"/>
    <col min="12806" max="12806" width="6.88671875" customWidth="1"/>
    <col min="12807" max="12807" width="7.6640625" customWidth="1"/>
    <col min="12808" max="12808" width="9.88671875" customWidth="1"/>
    <col min="12809" max="12809" width="12.33203125" customWidth="1"/>
    <col min="13057" max="13057" width="6.88671875" customWidth="1"/>
    <col min="13058" max="13058" width="1.6640625" customWidth="1"/>
    <col min="13059" max="13059" width="1.33203125" customWidth="1"/>
    <col min="13060" max="13060" width="7.109375" customWidth="1"/>
    <col min="13061" max="13061" width="39.109375" customWidth="1"/>
    <col min="13062" max="13062" width="6.88671875" customWidth="1"/>
    <col min="13063" max="13063" width="7.6640625" customWidth="1"/>
    <col min="13064" max="13064" width="9.88671875" customWidth="1"/>
    <col min="13065" max="13065" width="12.33203125" customWidth="1"/>
    <col min="13313" max="13313" width="6.88671875" customWidth="1"/>
    <col min="13314" max="13314" width="1.6640625" customWidth="1"/>
    <col min="13315" max="13315" width="1.33203125" customWidth="1"/>
    <col min="13316" max="13316" width="7.109375" customWidth="1"/>
    <col min="13317" max="13317" width="39.109375" customWidth="1"/>
    <col min="13318" max="13318" width="6.88671875" customWidth="1"/>
    <col min="13319" max="13319" width="7.6640625" customWidth="1"/>
    <col min="13320" max="13320" width="9.88671875" customWidth="1"/>
    <col min="13321" max="13321" width="12.33203125" customWidth="1"/>
    <col min="13569" max="13569" width="6.88671875" customWidth="1"/>
    <col min="13570" max="13570" width="1.6640625" customWidth="1"/>
    <col min="13571" max="13571" width="1.33203125" customWidth="1"/>
    <col min="13572" max="13572" width="7.109375" customWidth="1"/>
    <col min="13573" max="13573" width="39.109375" customWidth="1"/>
    <col min="13574" max="13574" width="6.88671875" customWidth="1"/>
    <col min="13575" max="13575" width="7.6640625" customWidth="1"/>
    <col min="13576" max="13576" width="9.88671875" customWidth="1"/>
    <col min="13577" max="13577" width="12.33203125" customWidth="1"/>
    <col min="13825" max="13825" width="6.88671875" customWidth="1"/>
    <col min="13826" max="13826" width="1.6640625" customWidth="1"/>
    <col min="13827" max="13827" width="1.33203125" customWidth="1"/>
    <col min="13828" max="13828" width="7.109375" customWidth="1"/>
    <col min="13829" max="13829" width="39.109375" customWidth="1"/>
    <col min="13830" max="13830" width="6.88671875" customWidth="1"/>
    <col min="13831" max="13831" width="7.6640625" customWidth="1"/>
    <col min="13832" max="13832" width="9.88671875" customWidth="1"/>
    <col min="13833" max="13833" width="12.33203125" customWidth="1"/>
    <col min="14081" max="14081" width="6.88671875" customWidth="1"/>
    <col min="14082" max="14082" width="1.6640625" customWidth="1"/>
    <col min="14083" max="14083" width="1.33203125" customWidth="1"/>
    <col min="14084" max="14084" width="7.109375" customWidth="1"/>
    <col min="14085" max="14085" width="39.109375" customWidth="1"/>
    <col min="14086" max="14086" width="6.88671875" customWidth="1"/>
    <col min="14087" max="14087" width="7.6640625" customWidth="1"/>
    <col min="14088" max="14088" width="9.88671875" customWidth="1"/>
    <col min="14089" max="14089" width="12.33203125" customWidth="1"/>
    <col min="14337" max="14337" width="6.88671875" customWidth="1"/>
    <col min="14338" max="14338" width="1.6640625" customWidth="1"/>
    <col min="14339" max="14339" width="1.33203125" customWidth="1"/>
    <col min="14340" max="14340" width="7.109375" customWidth="1"/>
    <col min="14341" max="14341" width="39.109375" customWidth="1"/>
    <col min="14342" max="14342" width="6.88671875" customWidth="1"/>
    <col min="14343" max="14343" width="7.6640625" customWidth="1"/>
    <col min="14344" max="14344" width="9.88671875" customWidth="1"/>
    <col min="14345" max="14345" width="12.33203125" customWidth="1"/>
    <col min="14593" max="14593" width="6.88671875" customWidth="1"/>
    <col min="14594" max="14594" width="1.6640625" customWidth="1"/>
    <col min="14595" max="14595" width="1.33203125" customWidth="1"/>
    <col min="14596" max="14596" width="7.109375" customWidth="1"/>
    <col min="14597" max="14597" width="39.109375" customWidth="1"/>
    <col min="14598" max="14598" width="6.88671875" customWidth="1"/>
    <col min="14599" max="14599" width="7.6640625" customWidth="1"/>
    <col min="14600" max="14600" width="9.88671875" customWidth="1"/>
    <col min="14601" max="14601" width="12.33203125" customWidth="1"/>
    <col min="14849" max="14849" width="6.88671875" customWidth="1"/>
    <col min="14850" max="14850" width="1.6640625" customWidth="1"/>
    <col min="14851" max="14851" width="1.33203125" customWidth="1"/>
    <col min="14852" max="14852" width="7.109375" customWidth="1"/>
    <col min="14853" max="14853" width="39.109375" customWidth="1"/>
    <col min="14854" max="14854" width="6.88671875" customWidth="1"/>
    <col min="14855" max="14855" width="7.6640625" customWidth="1"/>
    <col min="14856" max="14856" width="9.88671875" customWidth="1"/>
    <col min="14857" max="14857" width="12.33203125" customWidth="1"/>
    <col min="15105" max="15105" width="6.88671875" customWidth="1"/>
    <col min="15106" max="15106" width="1.6640625" customWidth="1"/>
    <col min="15107" max="15107" width="1.33203125" customWidth="1"/>
    <col min="15108" max="15108" width="7.109375" customWidth="1"/>
    <col min="15109" max="15109" width="39.109375" customWidth="1"/>
    <col min="15110" max="15110" width="6.88671875" customWidth="1"/>
    <col min="15111" max="15111" width="7.6640625" customWidth="1"/>
    <col min="15112" max="15112" width="9.88671875" customWidth="1"/>
    <col min="15113" max="15113" width="12.33203125" customWidth="1"/>
    <col min="15361" max="15361" width="6.88671875" customWidth="1"/>
    <col min="15362" max="15362" width="1.6640625" customWidth="1"/>
    <col min="15363" max="15363" width="1.33203125" customWidth="1"/>
    <col min="15364" max="15364" width="7.109375" customWidth="1"/>
    <col min="15365" max="15365" width="39.109375" customWidth="1"/>
    <col min="15366" max="15366" width="6.88671875" customWidth="1"/>
    <col min="15367" max="15367" width="7.6640625" customWidth="1"/>
    <col min="15368" max="15368" width="9.88671875" customWidth="1"/>
    <col min="15369" max="15369" width="12.33203125" customWidth="1"/>
    <col min="15617" max="15617" width="6.88671875" customWidth="1"/>
    <col min="15618" max="15618" width="1.6640625" customWidth="1"/>
    <col min="15619" max="15619" width="1.33203125" customWidth="1"/>
    <col min="15620" max="15620" width="7.109375" customWidth="1"/>
    <col min="15621" max="15621" width="39.109375" customWidth="1"/>
    <col min="15622" max="15622" width="6.88671875" customWidth="1"/>
    <col min="15623" max="15623" width="7.6640625" customWidth="1"/>
    <col min="15624" max="15624" width="9.88671875" customWidth="1"/>
    <col min="15625" max="15625" width="12.33203125" customWidth="1"/>
    <col min="15873" max="15873" width="6.88671875" customWidth="1"/>
    <col min="15874" max="15874" width="1.6640625" customWidth="1"/>
    <col min="15875" max="15875" width="1.33203125" customWidth="1"/>
    <col min="15876" max="15876" width="7.109375" customWidth="1"/>
    <col min="15877" max="15877" width="39.109375" customWidth="1"/>
    <col min="15878" max="15878" width="6.88671875" customWidth="1"/>
    <col min="15879" max="15879" width="7.6640625" customWidth="1"/>
    <col min="15880" max="15880" width="9.88671875" customWidth="1"/>
    <col min="15881" max="15881" width="12.33203125" customWidth="1"/>
    <col min="16129" max="16129" width="6.88671875" customWidth="1"/>
    <col min="16130" max="16130" width="1.6640625" customWidth="1"/>
    <col min="16131" max="16131" width="1.33203125" customWidth="1"/>
    <col min="16132" max="16132" width="7.109375" customWidth="1"/>
    <col min="16133" max="16133" width="39.109375" customWidth="1"/>
    <col min="16134" max="16134" width="6.88671875" customWidth="1"/>
    <col min="16135" max="16135" width="7.6640625" customWidth="1"/>
    <col min="16136" max="16136" width="9.88671875" customWidth="1"/>
    <col min="16137" max="16137" width="12.33203125" customWidth="1"/>
  </cols>
  <sheetData>
    <row r="1" spans="5:5" ht="12.75" customHeight="1" x14ac:dyDescent="0.25"/>
    <row r="2" spans="5:5" ht="12.75" customHeight="1" x14ac:dyDescent="0.25"/>
    <row r="3" spans="5:5" ht="12.75" customHeight="1" x14ac:dyDescent="0.25">
      <c r="E3" s="67" t="s">
        <v>97</v>
      </c>
    </row>
    <row r="4" spans="5:5" ht="12.75" customHeight="1" x14ac:dyDescent="0.25">
      <c r="E4" s="67" t="s">
        <v>98</v>
      </c>
    </row>
    <row r="5" spans="5:5" ht="12.75" customHeight="1" x14ac:dyDescent="0.25">
      <c r="E5" s="67" t="s">
        <v>99</v>
      </c>
    </row>
    <row r="6" spans="5:5" ht="12.75" customHeight="1" x14ac:dyDescent="0.25">
      <c r="E6" s="67" t="s">
        <v>100</v>
      </c>
    </row>
    <row r="7" spans="5:5" ht="12.75" customHeight="1" x14ac:dyDescent="0.25">
      <c r="E7" s="67"/>
    </row>
    <row r="8" spans="5:5" ht="12.75" customHeight="1" x14ac:dyDescent="0.25">
      <c r="E8" s="67" t="s">
        <v>101</v>
      </c>
    </row>
    <row r="9" spans="5:5" ht="12.75" customHeight="1" x14ac:dyDescent="0.25">
      <c r="E9" s="67"/>
    </row>
    <row r="10" spans="5:5" ht="12.75" customHeight="1" x14ac:dyDescent="0.25">
      <c r="E10" s="67"/>
    </row>
    <row r="11" spans="5:5" ht="12.75" customHeight="1" x14ac:dyDescent="0.25">
      <c r="E11" s="67" t="s">
        <v>102</v>
      </c>
    </row>
    <row r="12" spans="5:5" ht="12.75" customHeight="1" x14ac:dyDescent="0.25"/>
    <row r="13" spans="5:5" ht="12.75" customHeight="1" x14ac:dyDescent="0.25">
      <c r="E13" s="67" t="s">
        <v>103</v>
      </c>
    </row>
    <row r="14" spans="5:5" ht="12.75" customHeight="1" x14ac:dyDescent="0.25">
      <c r="E14" s="67" t="s">
        <v>104</v>
      </c>
    </row>
    <row r="15" spans="5:5" ht="12.75" customHeight="1" x14ac:dyDescent="0.25">
      <c r="E15" s="67"/>
    </row>
    <row r="16" spans="5:5" ht="12.75" customHeight="1" x14ac:dyDescent="0.25">
      <c r="E16" s="67" t="s">
        <v>105</v>
      </c>
    </row>
    <row r="17" spans="4:9" ht="12.75" customHeight="1" x14ac:dyDescent="0.25"/>
    <row r="18" spans="4:9" ht="12.75" customHeight="1" x14ac:dyDescent="0.25">
      <c r="E18" s="418" t="s">
        <v>106</v>
      </c>
    </row>
    <row r="19" spans="4:9" ht="12.75" customHeight="1" x14ac:dyDescent="0.25"/>
    <row r="20" spans="4:9" ht="12.75" customHeight="1" x14ac:dyDescent="0.25">
      <c r="E20" s="419" t="s">
        <v>23</v>
      </c>
    </row>
    <row r="21" spans="4:9" ht="12.75" customHeight="1" x14ac:dyDescent="0.25"/>
    <row r="22" spans="4:9" ht="12.75" customHeight="1" x14ac:dyDescent="0.25">
      <c r="D22" s="63">
        <v>1</v>
      </c>
      <c r="E22" s="64" t="s">
        <v>2</v>
      </c>
      <c r="I22" s="66">
        <f>I115</f>
        <v>60000</v>
      </c>
    </row>
    <row r="23" spans="4:9" ht="12.75" customHeight="1" x14ac:dyDescent="0.25"/>
    <row r="24" spans="4:9" ht="12.75" customHeight="1" x14ac:dyDescent="0.25">
      <c r="D24" s="63">
        <v>2</v>
      </c>
      <c r="E24" s="64" t="s">
        <v>17</v>
      </c>
      <c r="I24" s="66">
        <f>I152</f>
        <v>0</v>
      </c>
    </row>
    <row r="25" spans="4:9" ht="12.75" customHeight="1" x14ac:dyDescent="0.25"/>
    <row r="26" spans="4:9" ht="12.75" customHeight="1" x14ac:dyDescent="0.25">
      <c r="D26" s="63">
        <v>3</v>
      </c>
      <c r="E26" s="64" t="s">
        <v>107</v>
      </c>
      <c r="I26" s="66">
        <f>I195</f>
        <v>0</v>
      </c>
    </row>
    <row r="27" spans="4:9" ht="12.75" customHeight="1" x14ac:dyDescent="0.25"/>
    <row r="28" spans="4:9" ht="12.75" customHeight="1" x14ac:dyDescent="0.25">
      <c r="D28" s="63">
        <v>4</v>
      </c>
      <c r="E28" s="64" t="s">
        <v>18</v>
      </c>
      <c r="I28" s="66">
        <f>I268</f>
        <v>0</v>
      </c>
    </row>
    <row r="29" spans="4:9" ht="12.75" customHeight="1" x14ac:dyDescent="0.25"/>
    <row r="30" spans="4:9" ht="12.75" customHeight="1" x14ac:dyDescent="0.25">
      <c r="D30" s="63">
        <v>5</v>
      </c>
      <c r="E30" s="64" t="s">
        <v>86</v>
      </c>
      <c r="I30" s="66">
        <f>I276</f>
        <v>0</v>
      </c>
    </row>
    <row r="31" spans="4:9" ht="12.75" customHeight="1" x14ac:dyDescent="0.25"/>
    <row r="32" spans="4:9" ht="12.75" customHeight="1" x14ac:dyDescent="0.25">
      <c r="D32" s="63">
        <v>6</v>
      </c>
      <c r="E32" s="64" t="s">
        <v>108</v>
      </c>
      <c r="I32" s="66">
        <f>I304</f>
        <v>0</v>
      </c>
    </row>
    <row r="33" spans="1:11" ht="12.75" customHeight="1" x14ac:dyDescent="0.25"/>
    <row r="34" spans="1:11" ht="12.75" customHeight="1" x14ac:dyDescent="0.25">
      <c r="D34" s="63">
        <v>7</v>
      </c>
      <c r="E34" s="64" t="s">
        <v>5</v>
      </c>
      <c r="I34" s="66">
        <f>I323</f>
        <v>25000</v>
      </c>
    </row>
    <row r="35" spans="1:11" ht="12.75" customHeight="1" x14ac:dyDescent="0.25"/>
    <row r="36" spans="1:11" ht="12.75" customHeight="1" x14ac:dyDescent="0.25">
      <c r="D36" s="69"/>
      <c r="E36" s="70"/>
      <c r="F36" s="71"/>
      <c r="G36" s="71"/>
      <c r="H36" s="72"/>
      <c r="I36" s="73"/>
    </row>
    <row r="37" spans="1:11" ht="12.75" customHeight="1" x14ac:dyDescent="0.25"/>
    <row r="38" spans="1:11" s="75" customFormat="1" ht="12.75" customHeight="1" x14ac:dyDescent="0.25">
      <c r="A38" s="74"/>
      <c r="C38" s="76"/>
      <c r="D38" s="77"/>
      <c r="E38" s="67"/>
      <c r="F38" s="78"/>
      <c r="G38" s="78"/>
      <c r="H38" s="79" t="s">
        <v>57</v>
      </c>
      <c r="I38" s="80">
        <f>SUM(I22:I36)</f>
        <v>85000</v>
      </c>
      <c r="K38" s="275"/>
    </row>
    <row r="39" spans="1:11" ht="12.75" customHeight="1" x14ac:dyDescent="0.25">
      <c r="H39" s="79" t="s">
        <v>109</v>
      </c>
      <c r="I39" s="80">
        <f>I38*0.22</f>
        <v>18700</v>
      </c>
    </row>
    <row r="40" spans="1:11" ht="12.75" customHeight="1" thickBot="1" x14ac:dyDescent="0.3">
      <c r="H40" s="81" t="s">
        <v>110</v>
      </c>
      <c r="I40" s="420">
        <f>I39+I38</f>
        <v>103700</v>
      </c>
      <c r="K40" s="38"/>
    </row>
    <row r="41" spans="1:11" ht="12.75" customHeight="1" x14ac:dyDescent="0.25">
      <c r="H41" s="82"/>
      <c r="I41" s="83"/>
    </row>
    <row r="42" spans="1:11" ht="12.75" customHeight="1" x14ac:dyDescent="0.25">
      <c r="H42" s="82"/>
      <c r="I42" s="83"/>
    </row>
    <row r="43" spans="1:11" ht="12.75" customHeight="1" x14ac:dyDescent="0.25">
      <c r="H43" s="82"/>
      <c r="I43" s="83"/>
    </row>
    <row r="44" spans="1:11" ht="58.5" customHeight="1" x14ac:dyDescent="0.25">
      <c r="E44" s="67" t="s">
        <v>111</v>
      </c>
      <c r="H44" s="82"/>
      <c r="I44" s="83"/>
    </row>
    <row r="45" spans="1:11" ht="12.75" customHeight="1" x14ac:dyDescent="0.25">
      <c r="H45" s="82"/>
      <c r="I45" s="83"/>
    </row>
    <row r="46" spans="1:11" ht="12.75" customHeight="1" x14ac:dyDescent="0.25">
      <c r="H46" s="82"/>
      <c r="I46" s="83"/>
    </row>
    <row r="47" spans="1:11" ht="12.75" customHeight="1" x14ac:dyDescent="0.25">
      <c r="H47" s="82"/>
      <c r="I47" s="83"/>
    </row>
    <row r="48" spans="1:11" ht="12.75" customHeight="1" x14ac:dyDescent="0.25">
      <c r="H48" s="82"/>
      <c r="I48" s="83"/>
    </row>
    <row r="49" spans="1:9" ht="69.75" customHeight="1" x14ac:dyDescent="0.25">
      <c r="E49" s="64" t="s">
        <v>112</v>
      </c>
      <c r="H49" s="82"/>
      <c r="I49" s="83"/>
    </row>
    <row r="50" spans="1:9" ht="12.75" customHeight="1" x14ac:dyDescent="0.25">
      <c r="E50" s="67"/>
      <c r="H50" s="82"/>
      <c r="I50" s="83"/>
    </row>
    <row r="51" spans="1:9" ht="52.8" x14ac:dyDescent="0.25">
      <c r="E51" s="84" t="s">
        <v>113</v>
      </c>
      <c r="H51" s="82"/>
      <c r="I51" s="83"/>
    </row>
    <row r="52" spans="1:9" ht="12.75" customHeight="1" x14ac:dyDescent="0.25">
      <c r="E52" s="85"/>
      <c r="H52" s="82"/>
      <c r="I52" s="83"/>
    </row>
    <row r="53" spans="1:9" ht="90.75" customHeight="1" x14ac:dyDescent="0.25">
      <c r="E53" s="84" t="s">
        <v>114</v>
      </c>
      <c r="H53" s="82"/>
      <c r="I53" s="83"/>
    </row>
    <row r="54" spans="1:9" ht="12.75" customHeight="1" x14ac:dyDescent="0.25">
      <c r="E54" s="85"/>
      <c r="H54" s="82"/>
      <c r="I54" s="83"/>
    </row>
    <row r="55" spans="1:9" ht="67.5" customHeight="1" x14ac:dyDescent="0.25">
      <c r="E55" s="84" t="s">
        <v>115</v>
      </c>
      <c r="H55" s="79"/>
      <c r="I55" s="80"/>
    </row>
    <row r="56" spans="1:9" ht="12.75" customHeight="1" x14ac:dyDescent="0.25">
      <c r="E56" s="85"/>
    </row>
    <row r="57" spans="1:9" ht="83.25" customHeight="1" x14ac:dyDescent="0.25">
      <c r="E57" s="84" t="s">
        <v>116</v>
      </c>
    </row>
    <row r="58" spans="1:9" ht="17.25" customHeight="1" x14ac:dyDescent="0.25">
      <c r="E58" s="84"/>
    </row>
    <row r="59" spans="1:9" s="87" customFormat="1" ht="25.5" customHeight="1" x14ac:dyDescent="0.25">
      <c r="A59" s="86" t="s">
        <v>117</v>
      </c>
      <c r="D59" s="63" t="s">
        <v>0</v>
      </c>
      <c r="E59" s="64" t="s">
        <v>55</v>
      </c>
      <c r="F59" s="88" t="s">
        <v>118</v>
      </c>
      <c r="G59" s="65" t="s">
        <v>1</v>
      </c>
      <c r="H59" s="89" t="s">
        <v>119</v>
      </c>
      <c r="I59" s="90" t="s">
        <v>120</v>
      </c>
    </row>
    <row r="60" spans="1:9" s="1" customFormat="1" ht="12.75" customHeight="1" thickBot="1" x14ac:dyDescent="0.3">
      <c r="A60" s="91"/>
      <c r="D60" s="92"/>
      <c r="E60" s="93"/>
      <c r="F60" s="94"/>
      <c r="G60" s="94"/>
      <c r="H60" s="95"/>
      <c r="I60" s="95"/>
    </row>
    <row r="61" spans="1:9" s="1" customFormat="1" ht="6" customHeight="1" thickTop="1" x14ac:dyDescent="0.25">
      <c r="A61" s="91"/>
      <c r="D61" s="63"/>
      <c r="E61" s="64"/>
      <c r="F61" s="65"/>
      <c r="G61" s="65"/>
      <c r="H61" s="66"/>
      <c r="I61" s="66"/>
    </row>
    <row r="62" spans="1:9" s="96" customFormat="1" ht="12.75" customHeight="1" x14ac:dyDescent="0.25">
      <c r="A62" s="74">
        <v>1</v>
      </c>
      <c r="C62" s="97"/>
      <c r="D62" s="421">
        <v>1</v>
      </c>
      <c r="E62" s="419" t="s">
        <v>2</v>
      </c>
      <c r="F62" s="422"/>
      <c r="G62" s="422"/>
      <c r="H62" s="423"/>
      <c r="I62" s="423"/>
    </row>
    <row r="63" spans="1:9" s="96" customFormat="1" ht="12.75" customHeight="1" x14ac:dyDescent="0.25">
      <c r="A63" s="74"/>
      <c r="C63" s="97"/>
      <c r="D63" s="98"/>
      <c r="E63" s="68"/>
      <c r="F63" s="99"/>
      <c r="G63" s="99"/>
      <c r="H63" s="100"/>
      <c r="I63" s="100"/>
    </row>
    <row r="64" spans="1:9" s="101" customFormat="1" ht="81" customHeight="1" x14ac:dyDescent="0.25">
      <c r="A64" s="62"/>
      <c r="C64" s="1"/>
      <c r="D64" s="541" t="s">
        <v>444</v>
      </c>
      <c r="E64" s="554" t="s">
        <v>121</v>
      </c>
      <c r="F64" s="470" t="s">
        <v>10</v>
      </c>
      <c r="G64" s="470">
        <v>1</v>
      </c>
      <c r="H64" s="547"/>
      <c r="I64" s="547">
        <f>G64*H64</f>
        <v>0</v>
      </c>
    </row>
    <row r="65" spans="1:14" s="101" customFormat="1" ht="17.25" customHeight="1" x14ac:dyDescent="0.25">
      <c r="A65" s="62"/>
      <c r="C65" s="102"/>
      <c r="D65" s="541"/>
      <c r="E65" s="471"/>
      <c r="F65" s="548"/>
      <c r="G65" s="470"/>
      <c r="H65" s="547"/>
      <c r="I65" s="547"/>
    </row>
    <row r="66" spans="1:14" s="101" customFormat="1" ht="110.4" customHeight="1" x14ac:dyDescent="0.25">
      <c r="A66" s="62"/>
      <c r="C66" s="102"/>
      <c r="D66" s="541" t="s">
        <v>444</v>
      </c>
      <c r="E66" s="555" t="s">
        <v>576</v>
      </c>
      <c r="F66" s="470" t="s">
        <v>10</v>
      </c>
      <c r="G66" s="470">
        <v>1</v>
      </c>
      <c r="H66" s="547">
        <v>60000</v>
      </c>
      <c r="I66" s="547">
        <f>G66*H66</f>
        <v>60000</v>
      </c>
      <c r="N66" s="434"/>
    </row>
    <row r="67" spans="1:14" s="101" customFormat="1" x14ac:dyDescent="0.25">
      <c r="A67" s="62"/>
      <c r="C67" s="102"/>
      <c r="D67" s="541"/>
      <c r="E67" s="471"/>
      <c r="F67" s="548"/>
      <c r="G67" s="470"/>
      <c r="H67" s="547"/>
      <c r="I67" s="547"/>
    </row>
    <row r="68" spans="1:14" s="101" customFormat="1" ht="30.75" customHeight="1" x14ac:dyDescent="0.25">
      <c r="A68" s="62"/>
      <c r="C68" s="102"/>
      <c r="D68" s="541">
        <v>11121</v>
      </c>
      <c r="E68" s="471" t="s">
        <v>122</v>
      </c>
      <c r="F68" s="548" t="s">
        <v>59</v>
      </c>
      <c r="G68" s="470">
        <v>0.64</v>
      </c>
      <c r="H68" s="547"/>
      <c r="I68" s="547">
        <f>G68*H68</f>
        <v>0</v>
      </c>
    </row>
    <row r="69" spans="1:14" s="101" customFormat="1" x14ac:dyDescent="0.25">
      <c r="A69" s="62"/>
      <c r="C69" s="102"/>
      <c r="D69" s="550"/>
      <c r="E69" s="471"/>
      <c r="F69" s="548"/>
      <c r="G69" s="548"/>
      <c r="H69" s="547"/>
      <c r="I69" s="547"/>
    </row>
    <row r="70" spans="1:14" ht="32.25" customHeight="1" x14ac:dyDescent="0.25">
      <c r="D70" s="541">
        <v>11221</v>
      </c>
      <c r="E70" s="471" t="s">
        <v>123</v>
      </c>
      <c r="F70" s="470" t="s">
        <v>10</v>
      </c>
      <c r="G70" s="470">
        <v>34</v>
      </c>
      <c r="H70" s="472"/>
      <c r="I70" s="472">
        <f>G70*H70</f>
        <v>0</v>
      </c>
      <c r="N70" s="101"/>
    </row>
    <row r="71" spans="1:14" x14ac:dyDescent="0.25">
      <c r="D71" s="543"/>
      <c r="E71" s="471"/>
      <c r="F71" s="470"/>
      <c r="G71" s="470"/>
      <c r="H71" s="472"/>
      <c r="I71" s="472"/>
      <c r="N71" s="101"/>
    </row>
    <row r="72" spans="1:14" ht="24.75" customHeight="1" x14ac:dyDescent="0.25">
      <c r="D72" s="541" t="s">
        <v>444</v>
      </c>
      <c r="E72" s="471" t="s">
        <v>124</v>
      </c>
      <c r="F72" s="470" t="s">
        <v>10</v>
      </c>
      <c r="G72" s="470">
        <v>1</v>
      </c>
      <c r="H72" s="472"/>
      <c r="I72" s="472">
        <f>G72*H72</f>
        <v>0</v>
      </c>
      <c r="N72" s="101"/>
    </row>
    <row r="73" spans="1:14" ht="11.25" customHeight="1" x14ac:dyDescent="0.25">
      <c r="D73" s="541"/>
      <c r="E73" s="471"/>
      <c r="F73" s="470"/>
      <c r="G73" s="470"/>
      <c r="H73" s="472"/>
      <c r="I73" s="472"/>
      <c r="N73" s="101"/>
    </row>
    <row r="74" spans="1:14" ht="35.25" customHeight="1" x14ac:dyDescent="0.25">
      <c r="D74" s="541">
        <v>12121</v>
      </c>
      <c r="E74" s="455" t="s">
        <v>125</v>
      </c>
      <c r="F74" s="470" t="s">
        <v>8</v>
      </c>
      <c r="G74" s="470">
        <v>100</v>
      </c>
      <c r="H74" s="472"/>
      <c r="I74" s="472">
        <f>G74*H74</f>
        <v>0</v>
      </c>
      <c r="N74" s="101"/>
    </row>
    <row r="75" spans="1:14" ht="13.5" customHeight="1" x14ac:dyDescent="0.25">
      <c r="D75" s="541"/>
      <c r="E75" s="455"/>
      <c r="F75" s="470"/>
      <c r="G75" s="470"/>
      <c r="H75" s="472"/>
      <c r="I75" s="472"/>
      <c r="N75" s="101"/>
    </row>
    <row r="76" spans="1:14" ht="56.25" customHeight="1" x14ac:dyDescent="0.25">
      <c r="D76" s="541">
        <v>12151</v>
      </c>
      <c r="E76" s="455" t="s">
        <v>445</v>
      </c>
      <c r="F76" s="470" t="s">
        <v>10</v>
      </c>
      <c r="G76" s="470">
        <v>10</v>
      </c>
      <c r="H76" s="472"/>
      <c r="I76" s="472">
        <f>G76*H76</f>
        <v>0</v>
      </c>
      <c r="N76" s="101"/>
    </row>
    <row r="77" spans="1:14" ht="11.25" customHeight="1" x14ac:dyDescent="0.25">
      <c r="D77" s="541"/>
      <c r="E77" s="455"/>
      <c r="F77" s="470"/>
      <c r="G77" s="470"/>
      <c r="H77" s="472"/>
      <c r="I77" s="472"/>
      <c r="N77" s="101"/>
    </row>
    <row r="78" spans="1:14" ht="55.5" customHeight="1" x14ac:dyDescent="0.25">
      <c r="D78" s="541">
        <v>12161</v>
      </c>
      <c r="E78" s="507" t="s">
        <v>446</v>
      </c>
      <c r="F78" s="470" t="s">
        <v>10</v>
      </c>
      <c r="G78" s="470">
        <v>10</v>
      </c>
      <c r="H78" s="472"/>
      <c r="I78" s="472">
        <f>G78*H78</f>
        <v>0</v>
      </c>
      <c r="N78" s="101"/>
    </row>
    <row r="79" spans="1:14" ht="12.75" customHeight="1" x14ac:dyDescent="0.25">
      <c r="D79" s="541"/>
      <c r="E79" s="507"/>
      <c r="F79" s="470"/>
      <c r="G79" s="470"/>
      <c r="H79" s="472"/>
      <c r="I79" s="472"/>
      <c r="N79" s="101"/>
    </row>
    <row r="80" spans="1:14" ht="30" customHeight="1" x14ac:dyDescent="0.25">
      <c r="D80" s="541">
        <v>12211</v>
      </c>
      <c r="E80" s="544" t="s">
        <v>126</v>
      </c>
      <c r="F80" s="470" t="s">
        <v>10</v>
      </c>
      <c r="G80" s="470">
        <v>4</v>
      </c>
      <c r="H80" s="472"/>
      <c r="I80" s="472">
        <f>G80*H80</f>
        <v>0</v>
      </c>
      <c r="N80" s="101"/>
    </row>
    <row r="81" spans="1:14" x14ac:dyDescent="0.25">
      <c r="D81" s="543"/>
      <c r="E81" s="471"/>
      <c r="F81" s="470"/>
      <c r="G81" s="470"/>
      <c r="H81" s="472"/>
      <c r="I81" s="472"/>
      <c r="N81" s="101"/>
    </row>
    <row r="82" spans="1:14" ht="26.4" x14ac:dyDescent="0.25">
      <c r="D82" s="541">
        <v>12212</v>
      </c>
      <c r="E82" s="544" t="s">
        <v>127</v>
      </c>
      <c r="F82" s="542" t="s">
        <v>10</v>
      </c>
      <c r="G82" s="542">
        <v>14</v>
      </c>
      <c r="H82" s="472"/>
      <c r="I82" s="472">
        <f>G82*H82</f>
        <v>0</v>
      </c>
      <c r="N82" s="101"/>
    </row>
    <row r="83" spans="1:14" x14ac:dyDescent="0.25">
      <c r="D83" s="541"/>
      <c r="E83" s="544"/>
      <c r="F83" s="542"/>
      <c r="G83" s="542"/>
      <c r="H83" s="472"/>
      <c r="I83" s="472"/>
      <c r="N83" s="101"/>
    </row>
    <row r="84" spans="1:14" x14ac:dyDescent="0.25">
      <c r="D84" s="541">
        <v>12221</v>
      </c>
      <c r="E84" s="544" t="s">
        <v>128</v>
      </c>
      <c r="F84" s="542" t="s">
        <v>10</v>
      </c>
      <c r="G84" s="542">
        <v>1</v>
      </c>
      <c r="H84" s="472"/>
      <c r="I84" s="472">
        <f>G84*H84</f>
        <v>0</v>
      </c>
      <c r="N84" s="101"/>
    </row>
    <row r="85" spans="1:14" x14ac:dyDescent="0.25">
      <c r="D85" s="541"/>
      <c r="E85" s="544"/>
      <c r="F85" s="542"/>
      <c r="G85" s="542"/>
      <c r="H85" s="472"/>
      <c r="I85" s="472"/>
      <c r="N85" s="101"/>
    </row>
    <row r="86" spans="1:14" ht="21.75" customHeight="1" x14ac:dyDescent="0.25">
      <c r="D86" s="541">
        <v>12291</v>
      </c>
      <c r="E86" s="457" t="s">
        <v>69</v>
      </c>
      <c r="F86" s="542" t="s">
        <v>66</v>
      </c>
      <c r="G86" s="542">
        <v>190</v>
      </c>
      <c r="H86" s="472"/>
      <c r="I86" s="472">
        <f>G86*H86</f>
        <v>0</v>
      </c>
      <c r="N86" s="101"/>
    </row>
    <row r="87" spans="1:14" x14ac:dyDescent="0.25">
      <c r="D87" s="543"/>
      <c r="E87" s="544"/>
      <c r="F87" s="542"/>
      <c r="G87" s="542"/>
      <c r="H87" s="472"/>
      <c r="I87" s="472"/>
      <c r="N87" s="101"/>
    </row>
    <row r="88" spans="1:14" ht="90.75" customHeight="1" x14ac:dyDescent="0.25">
      <c r="D88" s="541" t="s">
        <v>444</v>
      </c>
      <c r="E88" s="471" t="s">
        <v>447</v>
      </c>
      <c r="F88" s="470" t="s">
        <v>8</v>
      </c>
      <c r="G88" s="470">
        <v>3466</v>
      </c>
      <c r="H88" s="472"/>
      <c r="I88" s="472">
        <f>G88*H88</f>
        <v>0</v>
      </c>
      <c r="N88" s="101"/>
    </row>
    <row r="89" spans="1:14" x14ac:dyDescent="0.25">
      <c r="D89" s="541"/>
      <c r="E89" s="471"/>
      <c r="F89" s="470"/>
      <c r="G89" s="470"/>
      <c r="H89" s="472"/>
      <c r="I89" s="472"/>
      <c r="N89" s="101"/>
    </row>
    <row r="90" spans="1:14" s="64" customFormat="1" ht="30.75" customHeight="1" x14ac:dyDescent="0.25">
      <c r="A90" s="109"/>
      <c r="D90" s="541">
        <v>12382</v>
      </c>
      <c r="E90" s="545" t="s">
        <v>129</v>
      </c>
      <c r="F90" s="478" t="s">
        <v>66</v>
      </c>
      <c r="G90" s="471">
        <v>674</v>
      </c>
      <c r="H90" s="478"/>
      <c r="I90" s="478">
        <f>G90*H90</f>
        <v>0</v>
      </c>
      <c r="N90" s="101"/>
    </row>
    <row r="91" spans="1:14" s="64" customFormat="1" ht="11.25" customHeight="1" x14ac:dyDescent="0.25">
      <c r="A91" s="109"/>
      <c r="D91" s="541"/>
      <c r="E91" s="545"/>
      <c r="F91" s="478"/>
      <c r="G91" s="471"/>
      <c r="H91" s="478"/>
      <c r="I91" s="478"/>
      <c r="N91" s="101"/>
    </row>
    <row r="92" spans="1:14" s="64" customFormat="1" ht="30.75" customHeight="1" x14ac:dyDescent="0.25">
      <c r="A92" s="109"/>
      <c r="D92" s="541">
        <v>12361</v>
      </c>
      <c r="E92" s="545" t="s">
        <v>130</v>
      </c>
      <c r="F92" s="478" t="s">
        <v>8</v>
      </c>
      <c r="G92" s="471">
        <v>165</v>
      </c>
      <c r="H92" s="478"/>
      <c r="I92" s="478">
        <f>G92*H92</f>
        <v>0</v>
      </c>
      <c r="N92" s="101"/>
    </row>
    <row r="93" spans="1:14" s="64" customFormat="1" ht="13.5" customHeight="1" x14ac:dyDescent="0.25">
      <c r="A93" s="109"/>
      <c r="D93" s="471"/>
      <c r="E93" s="545"/>
      <c r="F93" s="478"/>
      <c r="G93" s="471"/>
      <c r="H93" s="478"/>
      <c r="I93" s="478"/>
      <c r="N93" s="101"/>
    </row>
    <row r="94" spans="1:14" s="64" customFormat="1" ht="83.25" customHeight="1" x14ac:dyDescent="0.25">
      <c r="A94" s="109"/>
      <c r="D94" s="541" t="s">
        <v>444</v>
      </c>
      <c r="E94" s="544" t="s">
        <v>448</v>
      </c>
      <c r="F94" s="483" t="s">
        <v>66</v>
      </c>
      <c r="G94" s="483">
        <v>46</v>
      </c>
      <c r="H94" s="545"/>
      <c r="I94" s="478">
        <f>G94*H94</f>
        <v>0</v>
      </c>
      <c r="N94" s="101"/>
    </row>
    <row r="95" spans="1:14" s="64" customFormat="1" ht="11.25" customHeight="1" x14ac:dyDescent="0.25">
      <c r="A95" s="109"/>
      <c r="D95" s="541"/>
      <c r="E95" s="544"/>
      <c r="F95" s="483"/>
      <c r="G95" s="483"/>
      <c r="H95" s="545"/>
      <c r="I95" s="478"/>
      <c r="N95" s="101"/>
    </row>
    <row r="96" spans="1:14" s="64" customFormat="1" ht="93" customHeight="1" x14ac:dyDescent="0.25">
      <c r="A96" s="109"/>
      <c r="D96" s="541" t="s">
        <v>444</v>
      </c>
      <c r="E96" s="455" t="s">
        <v>449</v>
      </c>
      <c r="F96" s="483" t="s">
        <v>66</v>
      </c>
      <c r="G96" s="483">
        <v>15</v>
      </c>
      <c r="H96" s="545"/>
      <c r="I96" s="478">
        <f>G96*H96</f>
        <v>0</v>
      </c>
      <c r="N96" s="101"/>
    </row>
    <row r="97" spans="1:14" s="64" customFormat="1" ht="14.25" customHeight="1" x14ac:dyDescent="0.25">
      <c r="A97" s="109"/>
      <c r="D97" s="541"/>
      <c r="E97" s="455"/>
      <c r="F97" s="483"/>
      <c r="G97" s="483"/>
      <c r="H97" s="545"/>
      <c r="I97" s="478"/>
      <c r="N97" s="101"/>
    </row>
    <row r="98" spans="1:14" s="64" customFormat="1" ht="96" customHeight="1" x14ac:dyDescent="0.25">
      <c r="A98" s="109"/>
      <c r="D98" s="541" t="s">
        <v>444</v>
      </c>
      <c r="E98" s="455" t="s">
        <v>450</v>
      </c>
      <c r="F98" s="483" t="s">
        <v>66</v>
      </c>
      <c r="G98" s="483">
        <v>23</v>
      </c>
      <c r="H98" s="545"/>
      <c r="I98" s="478">
        <f>G98*H98</f>
        <v>0</v>
      </c>
      <c r="N98" s="101"/>
    </row>
    <row r="99" spans="1:14" s="64" customFormat="1" ht="13.5" customHeight="1" x14ac:dyDescent="0.25">
      <c r="A99" s="109"/>
      <c r="D99" s="541"/>
      <c r="E99" s="455"/>
      <c r="F99" s="483"/>
      <c r="G99" s="483"/>
      <c r="H99" s="545"/>
      <c r="I99" s="478"/>
      <c r="N99" s="101"/>
    </row>
    <row r="100" spans="1:14" s="64" customFormat="1" ht="92.25" customHeight="1" x14ac:dyDescent="0.25">
      <c r="A100" s="109"/>
      <c r="D100" s="541" t="s">
        <v>444</v>
      </c>
      <c r="E100" s="455" t="s">
        <v>451</v>
      </c>
      <c r="F100" s="483" t="s">
        <v>10</v>
      </c>
      <c r="G100" s="483">
        <v>2</v>
      </c>
      <c r="H100" s="545"/>
      <c r="I100" s="478">
        <f>G100*H100</f>
        <v>0</v>
      </c>
      <c r="N100" s="101"/>
    </row>
    <row r="101" spans="1:14" s="64" customFormat="1" ht="17.25" customHeight="1" x14ac:dyDescent="0.25">
      <c r="A101" s="109"/>
      <c r="D101" s="541"/>
      <c r="E101" s="455"/>
      <c r="F101" s="483"/>
      <c r="G101" s="483"/>
      <c r="H101" s="545"/>
      <c r="I101" s="478"/>
      <c r="N101" s="101"/>
    </row>
    <row r="102" spans="1:14" s="64" customFormat="1" ht="94.5" customHeight="1" x14ac:dyDescent="0.25">
      <c r="A102" s="109"/>
      <c r="D102" s="541" t="s">
        <v>444</v>
      </c>
      <c r="E102" s="455" t="s">
        <v>452</v>
      </c>
      <c r="F102" s="483" t="s">
        <v>10</v>
      </c>
      <c r="G102" s="483">
        <v>2</v>
      </c>
      <c r="H102" s="545"/>
      <c r="I102" s="478">
        <f>G102*H102</f>
        <v>0</v>
      </c>
      <c r="N102" s="101"/>
    </row>
    <row r="103" spans="1:14" s="64" customFormat="1" ht="11.25" customHeight="1" x14ac:dyDescent="0.25">
      <c r="A103" s="109"/>
      <c r="D103" s="541"/>
      <c r="E103" s="455"/>
      <c r="F103" s="483"/>
      <c r="G103" s="483"/>
      <c r="H103" s="545"/>
      <c r="I103" s="478"/>
      <c r="N103" s="101"/>
    </row>
    <row r="104" spans="1:14" s="64" customFormat="1" ht="95.25" customHeight="1" x14ac:dyDescent="0.25">
      <c r="A104" s="109"/>
      <c r="D104" s="541" t="s">
        <v>444</v>
      </c>
      <c r="E104" s="471" t="s">
        <v>453</v>
      </c>
      <c r="F104" s="483" t="s">
        <v>10</v>
      </c>
      <c r="G104" s="483">
        <v>4</v>
      </c>
      <c r="H104" s="545"/>
      <c r="I104" s="478">
        <f>G104*H104</f>
        <v>0</v>
      </c>
      <c r="N104" s="101"/>
    </row>
    <row r="105" spans="1:14" s="64" customFormat="1" ht="14.25" customHeight="1" x14ac:dyDescent="0.25">
      <c r="A105" s="109"/>
      <c r="D105" s="541"/>
      <c r="E105" s="455"/>
      <c r="F105" s="483"/>
      <c r="G105" s="483"/>
      <c r="H105" s="545"/>
      <c r="I105" s="478"/>
      <c r="N105" s="101"/>
    </row>
    <row r="106" spans="1:14" s="64" customFormat="1" ht="30.75" customHeight="1" x14ac:dyDescent="0.25">
      <c r="A106" s="109"/>
      <c r="D106" s="541" t="s">
        <v>444</v>
      </c>
      <c r="E106" s="455" t="s">
        <v>131</v>
      </c>
      <c r="F106" s="483" t="s">
        <v>10</v>
      </c>
      <c r="G106" s="483">
        <v>1</v>
      </c>
      <c r="H106" s="545"/>
      <c r="I106" s="478">
        <f>G106*H106</f>
        <v>0</v>
      </c>
      <c r="N106" s="101"/>
    </row>
    <row r="107" spans="1:14" s="64" customFormat="1" ht="15" customHeight="1" x14ac:dyDescent="0.25">
      <c r="A107" s="109"/>
      <c r="D107" s="541"/>
      <c r="E107" s="42"/>
      <c r="F107" s="483"/>
      <c r="G107" s="483"/>
      <c r="H107" s="545"/>
      <c r="I107" s="478"/>
      <c r="N107" s="101"/>
    </row>
    <row r="108" spans="1:14" s="64" customFormat="1" ht="92.25" customHeight="1" x14ac:dyDescent="0.25">
      <c r="A108" s="109"/>
      <c r="D108" s="541" t="s">
        <v>444</v>
      </c>
      <c r="E108" s="455" t="s">
        <v>454</v>
      </c>
      <c r="F108" s="483" t="s">
        <v>4</v>
      </c>
      <c r="G108" s="483">
        <v>63</v>
      </c>
      <c r="H108" s="545"/>
      <c r="I108" s="478">
        <f>G108*H108</f>
        <v>0</v>
      </c>
      <c r="N108" s="101"/>
    </row>
    <row r="109" spans="1:14" s="64" customFormat="1" ht="15" customHeight="1" x14ac:dyDescent="0.25">
      <c r="A109" s="109"/>
      <c r="D109" s="541"/>
      <c r="E109" s="455"/>
      <c r="F109" s="483"/>
      <c r="G109" s="483"/>
      <c r="H109" s="545"/>
      <c r="I109" s="478"/>
      <c r="N109" s="101"/>
    </row>
    <row r="110" spans="1:14" s="64" customFormat="1" ht="82.5" customHeight="1" x14ac:dyDescent="0.25">
      <c r="A110" s="109"/>
      <c r="D110" s="541" t="s">
        <v>444</v>
      </c>
      <c r="E110" s="455" t="s">
        <v>455</v>
      </c>
      <c r="F110" s="483" t="s">
        <v>8</v>
      </c>
      <c r="G110" s="483">
        <v>74</v>
      </c>
      <c r="H110" s="545"/>
      <c r="I110" s="478">
        <f>G110*H110</f>
        <v>0</v>
      </c>
      <c r="N110" s="101"/>
    </row>
    <row r="111" spans="1:14" s="64" customFormat="1" ht="14.25" customHeight="1" x14ac:dyDescent="0.25">
      <c r="A111" s="109"/>
      <c r="D111" s="541"/>
      <c r="E111" s="455"/>
      <c r="F111" s="483"/>
      <c r="G111" s="483"/>
      <c r="H111" s="545"/>
      <c r="I111" s="478"/>
      <c r="N111" s="101"/>
    </row>
    <row r="112" spans="1:14" s="64" customFormat="1" ht="51.75" customHeight="1" x14ac:dyDescent="0.25">
      <c r="A112" s="109"/>
      <c r="D112" s="541" t="s">
        <v>444</v>
      </c>
      <c r="E112" s="455" t="s">
        <v>456</v>
      </c>
      <c r="F112" s="483" t="s">
        <v>19</v>
      </c>
      <c r="G112" s="483">
        <v>1</v>
      </c>
      <c r="H112" s="545"/>
      <c r="I112" s="478">
        <f>G112*H112</f>
        <v>0</v>
      </c>
      <c r="N112" s="101"/>
    </row>
    <row r="113" spans="1:14" s="64" customFormat="1" ht="9" customHeight="1" x14ac:dyDescent="0.25">
      <c r="A113" s="109"/>
      <c r="D113" s="103"/>
      <c r="E113" s="50"/>
      <c r="F113" s="111"/>
      <c r="G113" s="111"/>
      <c r="H113" s="110"/>
      <c r="I113" s="89"/>
      <c r="N113" s="101"/>
    </row>
    <row r="114" spans="1:14" ht="9.9" customHeight="1" x14ac:dyDescent="0.25">
      <c r="E114" s="70"/>
      <c r="F114" s="71"/>
      <c r="G114" s="71"/>
      <c r="H114" s="72"/>
      <c r="I114" s="72"/>
      <c r="N114" s="101"/>
    </row>
    <row r="115" spans="1:14" ht="12.75" customHeight="1" thickBot="1" x14ac:dyDescent="0.3">
      <c r="E115" s="418" t="s">
        <v>57</v>
      </c>
      <c r="F115" s="424"/>
      <c r="G115" s="424"/>
      <c r="H115" s="425"/>
      <c r="I115" s="426">
        <f>SUM(I64:I114)</f>
        <v>60000</v>
      </c>
      <c r="N115" s="101"/>
    </row>
    <row r="116" spans="1:14" ht="12.75" customHeight="1" thickTop="1" x14ac:dyDescent="0.25">
      <c r="N116" s="101"/>
    </row>
    <row r="117" spans="1:14" s="1" customFormat="1" ht="6.75" customHeight="1" thickBot="1" x14ac:dyDescent="0.3">
      <c r="A117" s="91"/>
      <c r="D117" s="92"/>
      <c r="E117" s="93"/>
      <c r="F117" s="94"/>
      <c r="G117" s="94"/>
      <c r="H117" s="95"/>
      <c r="I117" s="95"/>
      <c r="N117" s="101"/>
    </row>
    <row r="118" spans="1:14" s="1" customFormat="1" ht="12.75" customHeight="1" thickTop="1" x14ac:dyDescent="0.25">
      <c r="A118" s="91"/>
      <c r="D118" s="63"/>
      <c r="E118" s="64"/>
      <c r="F118" s="65"/>
      <c r="G118" s="65"/>
      <c r="H118" s="66"/>
      <c r="I118" s="66"/>
      <c r="N118" s="101"/>
    </row>
    <row r="119" spans="1:14" s="96" customFormat="1" ht="12.75" customHeight="1" x14ac:dyDescent="0.25">
      <c r="A119" s="74">
        <v>2</v>
      </c>
      <c r="C119" s="97"/>
      <c r="D119" s="421">
        <v>2</v>
      </c>
      <c r="E119" s="419" t="s">
        <v>17</v>
      </c>
      <c r="F119" s="422"/>
      <c r="G119" s="422"/>
      <c r="H119" s="423"/>
      <c r="I119" s="423"/>
      <c r="N119" s="101"/>
    </row>
    <row r="120" spans="1:14" s="96" customFormat="1" ht="12.75" customHeight="1" x14ac:dyDescent="0.25">
      <c r="A120" s="74"/>
      <c r="C120" s="97"/>
      <c r="D120" s="98"/>
      <c r="E120" s="68"/>
      <c r="F120" s="99"/>
      <c r="G120" s="99"/>
      <c r="H120" s="100"/>
      <c r="I120" s="100"/>
      <c r="N120" s="101"/>
    </row>
    <row r="121" spans="1:14" s="96" customFormat="1" ht="31.5" customHeight="1" x14ac:dyDescent="0.25">
      <c r="A121" s="74"/>
      <c r="C121" s="97"/>
      <c r="D121" s="543">
        <v>21114</v>
      </c>
      <c r="E121" s="455" t="s">
        <v>132</v>
      </c>
      <c r="F121" s="470" t="s">
        <v>4</v>
      </c>
      <c r="G121" s="470">
        <v>161</v>
      </c>
      <c r="H121" s="472"/>
      <c r="I121" s="547">
        <f>G121*H121</f>
        <v>0</v>
      </c>
      <c r="N121" s="101"/>
    </row>
    <row r="122" spans="1:14" s="96" customFormat="1" ht="12.75" customHeight="1" x14ac:dyDescent="0.25">
      <c r="A122" s="74"/>
      <c r="C122" s="97"/>
      <c r="D122" s="479"/>
      <c r="E122" s="480"/>
      <c r="F122" s="481"/>
      <c r="G122" s="481"/>
      <c r="H122" s="482"/>
      <c r="I122" s="482"/>
      <c r="N122" s="101"/>
    </row>
    <row r="123" spans="1:14" s="101" customFormat="1" ht="30.75" customHeight="1" x14ac:dyDescent="0.25">
      <c r="A123" s="62"/>
      <c r="C123" s="102"/>
      <c r="D123" s="541">
        <v>21224</v>
      </c>
      <c r="E123" s="471" t="s">
        <v>457</v>
      </c>
      <c r="F123" s="470" t="s">
        <v>4</v>
      </c>
      <c r="G123" s="470">
        <v>3908</v>
      </c>
      <c r="H123" s="546"/>
      <c r="I123" s="547">
        <f>G123*H123</f>
        <v>0</v>
      </c>
    </row>
    <row r="124" spans="1:14" s="101" customFormat="1" ht="15.75" customHeight="1" x14ac:dyDescent="0.25">
      <c r="A124" s="62"/>
      <c r="C124" s="102"/>
      <c r="D124" s="541"/>
      <c r="E124" s="471"/>
      <c r="F124" s="470"/>
      <c r="G124" s="470"/>
      <c r="H124" s="546"/>
      <c r="I124" s="547"/>
    </row>
    <row r="125" spans="1:14" s="101" customFormat="1" ht="31.5" customHeight="1" x14ac:dyDescent="0.25">
      <c r="A125" s="62"/>
      <c r="C125" s="102"/>
      <c r="D125" s="541">
        <v>21224</v>
      </c>
      <c r="E125" s="471" t="s">
        <v>458</v>
      </c>
      <c r="F125" s="470" t="s">
        <v>4</v>
      </c>
      <c r="G125" s="470">
        <v>320</v>
      </c>
      <c r="H125" s="546"/>
      <c r="I125" s="547">
        <f>G125*H125</f>
        <v>0</v>
      </c>
    </row>
    <row r="126" spans="1:14" s="101" customFormat="1" x14ac:dyDescent="0.25">
      <c r="A126" s="62"/>
      <c r="C126" s="102"/>
      <c r="D126" s="543"/>
      <c r="E126" s="471"/>
      <c r="F126" s="470"/>
      <c r="G126" s="470"/>
      <c r="H126" s="546"/>
      <c r="I126" s="547"/>
    </row>
    <row r="127" spans="1:14" s="101" customFormat="1" ht="72" customHeight="1" x14ac:dyDescent="0.25">
      <c r="A127" s="62"/>
      <c r="C127" s="102"/>
      <c r="D127" s="541">
        <v>21313</v>
      </c>
      <c r="E127" s="471" t="s">
        <v>133</v>
      </c>
      <c r="F127" s="470" t="s">
        <v>4</v>
      </c>
      <c r="G127" s="470">
        <v>630</v>
      </c>
      <c r="H127" s="546"/>
      <c r="I127" s="547">
        <f>G127*H127</f>
        <v>0</v>
      </c>
    </row>
    <row r="128" spans="1:14" s="101" customFormat="1" ht="13.5" customHeight="1" x14ac:dyDescent="0.25">
      <c r="A128" s="62"/>
      <c r="C128" s="102"/>
      <c r="D128" s="541"/>
      <c r="E128" s="471"/>
      <c r="F128" s="470"/>
      <c r="G128" s="470"/>
      <c r="H128" s="546"/>
      <c r="I128" s="547"/>
    </row>
    <row r="129" spans="1:14" s="101" customFormat="1" ht="28.5" customHeight="1" x14ac:dyDescent="0.25">
      <c r="A129" s="62"/>
      <c r="C129" s="102"/>
      <c r="D129" s="541">
        <v>22112</v>
      </c>
      <c r="E129" s="471" t="s">
        <v>459</v>
      </c>
      <c r="F129" s="470" t="s">
        <v>8</v>
      </c>
      <c r="G129" s="470">
        <v>4209</v>
      </c>
      <c r="H129" s="546"/>
      <c r="I129" s="547">
        <f>G129*H129</f>
        <v>0</v>
      </c>
    </row>
    <row r="130" spans="1:14" s="101" customFormat="1" ht="12.75" customHeight="1" x14ac:dyDescent="0.25">
      <c r="A130" s="62"/>
      <c r="C130" s="102"/>
      <c r="D130" s="543"/>
      <c r="E130" s="471"/>
      <c r="F130" s="470"/>
      <c r="G130" s="470"/>
      <c r="H130" s="546"/>
      <c r="I130" s="547"/>
    </row>
    <row r="131" spans="1:14" s="101" customFormat="1" ht="32.25" customHeight="1" x14ac:dyDescent="0.25">
      <c r="A131" s="62"/>
      <c r="C131" s="102"/>
      <c r="D131" s="541">
        <v>22112</v>
      </c>
      <c r="E131" s="471" t="s">
        <v>460</v>
      </c>
      <c r="F131" s="470" t="s">
        <v>8</v>
      </c>
      <c r="G131" s="470">
        <v>613</v>
      </c>
      <c r="H131" s="546"/>
      <c r="I131" s="547">
        <f>G131*H131</f>
        <v>0</v>
      </c>
    </row>
    <row r="132" spans="1:14" s="101" customFormat="1" ht="15.75" customHeight="1" x14ac:dyDescent="0.25">
      <c r="A132" s="62"/>
      <c r="C132" s="102"/>
      <c r="D132" s="541"/>
      <c r="E132" s="471"/>
      <c r="F132" s="470"/>
      <c r="G132" s="470"/>
      <c r="H132" s="546"/>
      <c r="I132" s="547"/>
    </row>
    <row r="133" spans="1:14" s="101" customFormat="1" ht="39" customHeight="1" x14ac:dyDescent="0.25">
      <c r="A133" s="62"/>
      <c r="C133" s="102"/>
      <c r="D133" s="541">
        <v>23311</v>
      </c>
      <c r="E133" s="455" t="s">
        <v>461</v>
      </c>
      <c r="F133" s="470" t="s">
        <v>8</v>
      </c>
      <c r="G133" s="470">
        <v>4575</v>
      </c>
      <c r="H133" s="546"/>
      <c r="I133" s="547">
        <f>G133*H133</f>
        <v>0</v>
      </c>
    </row>
    <row r="134" spans="1:14" s="101" customFormat="1" ht="12.75" customHeight="1" x14ac:dyDescent="0.25">
      <c r="A134" s="62"/>
      <c r="C134" s="102"/>
      <c r="D134" s="541"/>
      <c r="E134" s="471"/>
      <c r="F134" s="470"/>
      <c r="G134" s="470"/>
      <c r="H134" s="546"/>
      <c r="I134" s="547"/>
    </row>
    <row r="135" spans="1:14" s="101" customFormat="1" ht="33.75" customHeight="1" x14ac:dyDescent="0.25">
      <c r="A135" s="62"/>
      <c r="C135" s="102"/>
      <c r="D135" s="541">
        <v>24212</v>
      </c>
      <c r="E135" s="471" t="s">
        <v>462</v>
      </c>
      <c r="F135" s="470" t="s">
        <v>4</v>
      </c>
      <c r="G135" s="470">
        <v>13</v>
      </c>
      <c r="H135" s="546"/>
      <c r="I135" s="547">
        <f>G135*H135</f>
        <v>0</v>
      </c>
    </row>
    <row r="136" spans="1:14" s="101" customFormat="1" ht="12.75" customHeight="1" x14ac:dyDescent="0.25">
      <c r="A136" s="62"/>
      <c r="C136" s="102"/>
      <c r="D136" s="543"/>
      <c r="E136" s="471"/>
      <c r="F136" s="470"/>
      <c r="G136" s="470"/>
      <c r="H136" s="546"/>
      <c r="I136" s="547"/>
    </row>
    <row r="137" spans="1:14" s="113" customFormat="1" ht="40.5" customHeight="1" x14ac:dyDescent="0.25">
      <c r="A137" s="109"/>
      <c r="D137" s="541">
        <v>24213</v>
      </c>
      <c r="E137" s="471" t="s">
        <v>463</v>
      </c>
      <c r="F137" s="476" t="s">
        <v>4</v>
      </c>
      <c r="G137" s="471">
        <v>378</v>
      </c>
      <c r="H137" s="475"/>
      <c r="I137" s="556">
        <f>G137*H137</f>
        <v>0</v>
      </c>
      <c r="N137" s="101"/>
    </row>
    <row r="138" spans="1:14" s="113" customFormat="1" ht="12" customHeight="1" x14ac:dyDescent="0.25">
      <c r="A138" s="109"/>
      <c r="D138" s="541"/>
      <c r="E138" s="471"/>
      <c r="F138" s="476"/>
      <c r="G138" s="557"/>
      <c r="H138" s="475"/>
      <c r="I138" s="556"/>
      <c r="N138" s="101"/>
    </row>
    <row r="139" spans="1:14" s="113" customFormat="1" ht="48" customHeight="1" x14ac:dyDescent="0.25">
      <c r="A139" s="109"/>
      <c r="D139" s="541" t="s">
        <v>444</v>
      </c>
      <c r="E139" s="471" t="s">
        <v>464</v>
      </c>
      <c r="F139" s="476" t="s">
        <v>4</v>
      </c>
      <c r="G139" s="471">
        <v>163</v>
      </c>
      <c r="H139" s="475"/>
      <c r="I139" s="556">
        <f>G139*H139</f>
        <v>0</v>
      </c>
      <c r="N139" s="101"/>
    </row>
    <row r="140" spans="1:14" s="101" customFormat="1" ht="11.25" customHeight="1" x14ac:dyDescent="0.25">
      <c r="A140" s="62"/>
      <c r="C140" s="102"/>
      <c r="D140" s="543"/>
      <c r="E140" s="471"/>
      <c r="F140" s="470"/>
      <c r="G140" s="548"/>
      <c r="H140" s="546"/>
      <c r="I140" s="547"/>
    </row>
    <row r="141" spans="1:14" s="101" customFormat="1" ht="43.5" customHeight="1" x14ac:dyDescent="0.25">
      <c r="A141" s="62"/>
      <c r="C141" s="102"/>
      <c r="D141" s="541" t="s">
        <v>444</v>
      </c>
      <c r="E141" s="471" t="s">
        <v>465</v>
      </c>
      <c r="F141" s="470" t="s">
        <v>4</v>
      </c>
      <c r="G141" s="470">
        <v>2272</v>
      </c>
      <c r="H141" s="546"/>
      <c r="I141" s="547">
        <f>G141*H141</f>
        <v>0</v>
      </c>
    </row>
    <row r="142" spans="1:14" s="101" customFormat="1" ht="12.75" customHeight="1" x14ac:dyDescent="0.25">
      <c r="A142" s="62"/>
      <c r="C142" s="102"/>
      <c r="D142" s="541"/>
      <c r="E142" s="471"/>
      <c r="F142" s="470"/>
      <c r="G142" s="470"/>
      <c r="H142" s="546"/>
      <c r="I142" s="547"/>
    </row>
    <row r="143" spans="1:14" s="101" customFormat="1" ht="30.75" customHeight="1" x14ac:dyDescent="0.25">
      <c r="A143" s="62"/>
      <c r="C143" s="102"/>
      <c r="D143" s="541">
        <v>25111</v>
      </c>
      <c r="E143" s="471" t="s">
        <v>134</v>
      </c>
      <c r="F143" s="470" t="s">
        <v>8</v>
      </c>
      <c r="G143" s="470">
        <v>660</v>
      </c>
      <c r="H143" s="546"/>
      <c r="I143" s="547">
        <f>G143*H143</f>
        <v>0</v>
      </c>
    </row>
    <row r="144" spans="1:14" s="101" customFormat="1" ht="15" customHeight="1" x14ac:dyDescent="0.25">
      <c r="A144" s="62"/>
      <c r="C144" s="102"/>
      <c r="D144" s="541"/>
      <c r="E144" s="471"/>
      <c r="F144" s="470"/>
      <c r="G144" s="470"/>
      <c r="H144" s="546"/>
      <c r="I144" s="547"/>
    </row>
    <row r="145" spans="1:14" s="101" customFormat="1" x14ac:dyDescent="0.25">
      <c r="A145" s="62"/>
      <c r="C145" s="102"/>
      <c r="D145" s="541" t="s">
        <v>444</v>
      </c>
      <c r="E145" s="471" t="s">
        <v>554</v>
      </c>
      <c r="F145" s="470" t="s">
        <v>555</v>
      </c>
      <c r="G145" s="470">
        <v>6750</v>
      </c>
      <c r="H145" s="546"/>
      <c r="I145" s="547">
        <f>G145*H145</f>
        <v>0</v>
      </c>
    </row>
    <row r="146" spans="1:14" s="101" customFormat="1" ht="15" customHeight="1" x14ac:dyDescent="0.25">
      <c r="A146" s="62"/>
      <c r="C146" s="102"/>
      <c r="D146" s="541"/>
      <c r="E146" s="471"/>
      <c r="F146" s="470"/>
      <c r="G146" s="470"/>
      <c r="H146" s="546"/>
      <c r="I146" s="547"/>
    </row>
    <row r="147" spans="1:14" s="101" customFormat="1" ht="32.25" customHeight="1" x14ac:dyDescent="0.25">
      <c r="A147" s="62"/>
      <c r="C147" s="102"/>
      <c r="D147" s="541">
        <v>29131</v>
      </c>
      <c r="E147" s="471" t="s">
        <v>556</v>
      </c>
      <c r="F147" s="470" t="s">
        <v>4</v>
      </c>
      <c r="G147" s="470">
        <v>62</v>
      </c>
      <c r="H147" s="546"/>
      <c r="I147" s="547">
        <f>G147*H147</f>
        <v>0</v>
      </c>
    </row>
    <row r="148" spans="1:14" s="101" customFormat="1" ht="14.25" customHeight="1" x14ac:dyDescent="0.25">
      <c r="A148" s="62"/>
      <c r="C148" s="102"/>
      <c r="D148" s="543"/>
      <c r="E148" s="471"/>
      <c r="F148" s="470"/>
      <c r="G148" s="470"/>
      <c r="H148" s="546"/>
      <c r="I148" s="547"/>
    </row>
    <row r="149" spans="1:14" ht="26.4" x14ac:dyDescent="0.25">
      <c r="A149" s="62">
        <v>29134</v>
      </c>
      <c r="D149" s="541">
        <v>29134</v>
      </c>
      <c r="E149" s="471" t="s">
        <v>557</v>
      </c>
      <c r="F149" s="470" t="s">
        <v>4</v>
      </c>
      <c r="G149" s="470">
        <v>4438</v>
      </c>
      <c r="H149" s="484"/>
      <c r="I149" s="472">
        <f>G149*H149</f>
        <v>0</v>
      </c>
      <c r="N149" s="101"/>
    </row>
    <row r="150" spans="1:14" s="101" customFormat="1" ht="9.9" customHeight="1" x14ac:dyDescent="0.25">
      <c r="A150" s="62"/>
      <c r="C150" s="102"/>
      <c r="D150" s="63"/>
      <c r="E150" s="64"/>
      <c r="F150" s="65"/>
      <c r="G150" s="65"/>
      <c r="H150" s="90"/>
      <c r="I150" s="66"/>
    </row>
    <row r="151" spans="1:14" s="113" customFormat="1" x14ac:dyDescent="0.25">
      <c r="A151" s="109"/>
      <c r="D151" s="115"/>
      <c r="E151" s="116"/>
      <c r="F151" s="117"/>
      <c r="G151" s="117"/>
      <c r="H151" s="118"/>
      <c r="I151" s="73"/>
      <c r="N151" s="101"/>
    </row>
    <row r="152" spans="1:14" ht="21.75" customHeight="1" thickBot="1" x14ac:dyDescent="0.3">
      <c r="D152" s="59"/>
      <c r="E152" s="418" t="s">
        <v>57</v>
      </c>
      <c r="F152" s="424"/>
      <c r="G152" s="424"/>
      <c r="H152" s="425"/>
      <c r="I152" s="426">
        <f>SUM(I120:I151)</f>
        <v>0</v>
      </c>
      <c r="N152" s="101"/>
    </row>
    <row r="153" spans="1:14" ht="12.75" hidden="1" customHeight="1" x14ac:dyDescent="0.25">
      <c r="E153" s="67"/>
      <c r="I153" s="112"/>
      <c r="N153" s="101"/>
    </row>
    <row r="154" spans="1:14" s="1" customFormat="1" ht="3" hidden="1" customHeight="1" x14ac:dyDescent="0.25">
      <c r="A154" s="91"/>
      <c r="D154" s="63"/>
      <c r="E154" s="64"/>
      <c r="F154" s="65"/>
      <c r="G154" s="65"/>
      <c r="H154" s="66"/>
      <c r="I154" s="66"/>
      <c r="N154" s="101"/>
    </row>
    <row r="155" spans="1:14" s="1" customFormat="1" ht="20.25" customHeight="1" thickTop="1" thickBot="1" x14ac:dyDescent="0.3">
      <c r="A155" s="91"/>
      <c r="D155" s="92"/>
      <c r="E155" s="93"/>
      <c r="F155" s="94"/>
      <c r="G155" s="94"/>
      <c r="H155" s="95"/>
      <c r="I155" s="95"/>
      <c r="N155" s="101"/>
    </row>
    <row r="156" spans="1:14" s="96" customFormat="1" ht="12.75" customHeight="1" thickTop="1" x14ac:dyDescent="0.25">
      <c r="A156" s="74">
        <v>3</v>
      </c>
      <c r="C156" s="97"/>
      <c r="D156" s="63"/>
      <c r="E156" s="64"/>
      <c r="F156" s="65"/>
      <c r="G156" s="65"/>
      <c r="H156" s="66"/>
      <c r="I156" s="66"/>
      <c r="N156" s="101"/>
    </row>
    <row r="157" spans="1:14" s="96" customFormat="1" ht="12.75" customHeight="1" x14ac:dyDescent="0.25">
      <c r="A157" s="74"/>
      <c r="C157" s="97"/>
      <c r="D157" s="421">
        <v>3</v>
      </c>
      <c r="E157" s="419" t="s">
        <v>107</v>
      </c>
      <c r="F157" s="422"/>
      <c r="G157" s="422"/>
      <c r="H157" s="423"/>
      <c r="I157" s="423"/>
      <c r="N157" s="101"/>
    </row>
    <row r="158" spans="1:14" s="101" customFormat="1" x14ac:dyDescent="0.25">
      <c r="A158" s="62">
        <v>31132</v>
      </c>
      <c r="C158" s="102"/>
      <c r="D158" s="98"/>
      <c r="E158" s="68"/>
      <c r="F158" s="99"/>
      <c r="G158" s="99"/>
      <c r="H158" s="119"/>
      <c r="I158" s="100"/>
    </row>
    <row r="159" spans="1:14" s="101" customFormat="1" ht="39.6" x14ac:dyDescent="0.25">
      <c r="A159" s="62"/>
      <c r="C159" s="102"/>
      <c r="D159" s="541">
        <v>31132</v>
      </c>
      <c r="E159" s="471" t="s">
        <v>135</v>
      </c>
      <c r="F159" s="548" t="s">
        <v>4</v>
      </c>
      <c r="G159" s="470">
        <v>904</v>
      </c>
      <c r="H159" s="546"/>
      <c r="I159" s="547">
        <f>G159*H159</f>
        <v>0</v>
      </c>
    </row>
    <row r="160" spans="1:14" s="101" customFormat="1" x14ac:dyDescent="0.25">
      <c r="A160" s="62"/>
      <c r="C160" s="102"/>
      <c r="D160" s="550"/>
      <c r="E160" s="471"/>
      <c r="F160" s="548"/>
      <c r="G160" s="470"/>
      <c r="H160" s="546"/>
      <c r="I160" s="547"/>
    </row>
    <row r="161" spans="1:9" s="101" customFormat="1" ht="39.6" x14ac:dyDescent="0.25">
      <c r="A161" s="62"/>
      <c r="C161" s="102"/>
      <c r="D161" s="541">
        <v>31132</v>
      </c>
      <c r="E161" s="471" t="s">
        <v>136</v>
      </c>
      <c r="F161" s="548" t="s">
        <v>4</v>
      </c>
      <c r="G161" s="470">
        <v>148</v>
      </c>
      <c r="H161" s="546"/>
      <c r="I161" s="547">
        <f>G161*H161</f>
        <v>0</v>
      </c>
    </row>
    <row r="162" spans="1:9" s="101" customFormat="1" x14ac:dyDescent="0.25">
      <c r="A162" s="62"/>
      <c r="C162" s="102"/>
      <c r="D162" s="541"/>
      <c r="E162" s="471"/>
      <c r="F162" s="548"/>
      <c r="G162" s="470"/>
      <c r="H162" s="546"/>
      <c r="I162" s="547"/>
    </row>
    <row r="163" spans="1:9" s="101" customFormat="1" ht="39.6" x14ac:dyDescent="0.25">
      <c r="A163" s="62"/>
      <c r="C163" s="102"/>
      <c r="D163" s="470">
        <v>31543</v>
      </c>
      <c r="E163" s="471" t="s">
        <v>466</v>
      </c>
      <c r="F163" s="470" t="s">
        <v>8</v>
      </c>
      <c r="G163" s="470">
        <v>573</v>
      </c>
      <c r="H163" s="546"/>
      <c r="I163" s="547">
        <f>G163*H163</f>
        <v>0</v>
      </c>
    </row>
    <row r="164" spans="1:9" s="101" customFormat="1" x14ac:dyDescent="0.25">
      <c r="A164" s="62"/>
      <c r="C164" s="102"/>
      <c r="D164" s="470"/>
      <c r="E164" s="471"/>
      <c r="F164" s="470"/>
      <c r="G164" s="470"/>
      <c r="H164" s="546"/>
      <c r="I164" s="547"/>
    </row>
    <row r="165" spans="1:9" s="101" customFormat="1" ht="39.6" x14ac:dyDescent="0.25">
      <c r="A165" s="62"/>
      <c r="C165" s="102"/>
      <c r="D165" s="470">
        <v>31544</v>
      </c>
      <c r="E165" s="471" t="s">
        <v>467</v>
      </c>
      <c r="F165" s="470" t="s">
        <v>8</v>
      </c>
      <c r="G165" s="470">
        <v>110</v>
      </c>
      <c r="H165" s="546"/>
      <c r="I165" s="547">
        <f>G165*H165</f>
        <v>0</v>
      </c>
    </row>
    <row r="166" spans="1:9" s="101" customFormat="1" x14ac:dyDescent="0.25">
      <c r="A166" s="62"/>
      <c r="C166" s="102"/>
      <c r="D166" s="550"/>
      <c r="E166" s="471"/>
      <c r="F166" s="548"/>
      <c r="G166" s="470"/>
      <c r="H166" s="546"/>
      <c r="I166" s="547"/>
    </row>
    <row r="167" spans="1:9" s="101" customFormat="1" ht="41.25" customHeight="1" x14ac:dyDescent="0.25">
      <c r="A167" s="62"/>
      <c r="C167" s="102"/>
      <c r="D167" s="470">
        <v>31544</v>
      </c>
      <c r="E167" s="471" t="s">
        <v>468</v>
      </c>
      <c r="F167" s="470" t="s">
        <v>8</v>
      </c>
      <c r="G167" s="470">
        <v>3438</v>
      </c>
      <c r="H167" s="546"/>
      <c r="I167" s="547">
        <f>G167*H167</f>
        <v>0</v>
      </c>
    </row>
    <row r="168" spans="1:9" s="101" customFormat="1" ht="15" customHeight="1" x14ac:dyDescent="0.25">
      <c r="A168" s="62"/>
      <c r="C168" s="102"/>
      <c r="D168" s="470"/>
      <c r="E168" s="471"/>
      <c r="F168" s="470"/>
      <c r="G168" s="470"/>
      <c r="H168" s="546"/>
      <c r="I168" s="547"/>
    </row>
    <row r="169" spans="1:9" s="101" customFormat="1" ht="41.25" customHeight="1" x14ac:dyDescent="0.25">
      <c r="A169" s="62"/>
      <c r="C169" s="102"/>
      <c r="D169" s="470" t="s">
        <v>444</v>
      </c>
      <c r="E169" s="471" t="s">
        <v>137</v>
      </c>
      <c r="F169" s="470" t="s">
        <v>66</v>
      </c>
      <c r="G169" s="470">
        <v>638</v>
      </c>
      <c r="H169" s="546"/>
      <c r="I169" s="547">
        <f>G169*H169</f>
        <v>0</v>
      </c>
    </row>
    <row r="170" spans="1:9" s="101" customFormat="1" ht="15" customHeight="1" x14ac:dyDescent="0.25">
      <c r="A170" s="62"/>
      <c r="C170" s="102"/>
      <c r="D170" s="470"/>
      <c r="E170" s="471"/>
      <c r="F170" s="470"/>
      <c r="G170" s="470"/>
      <c r="H170" s="546"/>
      <c r="I170" s="547"/>
    </row>
    <row r="171" spans="1:9" s="101" customFormat="1" ht="41.25" customHeight="1" x14ac:dyDescent="0.25">
      <c r="A171" s="62"/>
      <c r="C171" s="102"/>
      <c r="D171" s="470">
        <v>32256</v>
      </c>
      <c r="E171" s="471" t="s">
        <v>469</v>
      </c>
      <c r="F171" s="470" t="s">
        <v>8</v>
      </c>
      <c r="G171" s="470">
        <v>573</v>
      </c>
      <c r="H171" s="546"/>
      <c r="I171" s="547">
        <f>G171*H171</f>
        <v>0</v>
      </c>
    </row>
    <row r="172" spans="1:9" s="101" customFormat="1" ht="17.25" customHeight="1" x14ac:dyDescent="0.25">
      <c r="A172" s="62"/>
      <c r="C172" s="102"/>
      <c r="D172" s="470"/>
      <c r="E172" s="471"/>
      <c r="F172" s="470"/>
      <c r="G172" s="470"/>
      <c r="H172" s="546"/>
      <c r="I172" s="547"/>
    </row>
    <row r="173" spans="1:9" s="101" customFormat="1" ht="41.25" customHeight="1" x14ac:dyDescent="0.25">
      <c r="A173" s="62"/>
      <c r="C173" s="102"/>
      <c r="D173" s="470">
        <v>32268</v>
      </c>
      <c r="E173" s="471" t="s">
        <v>470</v>
      </c>
      <c r="F173" s="470" t="s">
        <v>8</v>
      </c>
      <c r="G173" s="470">
        <v>110</v>
      </c>
      <c r="H173" s="546"/>
      <c r="I173" s="547">
        <f>G173*H173</f>
        <v>0</v>
      </c>
    </row>
    <row r="174" spans="1:9" s="101" customFormat="1" ht="13.5" customHeight="1" x14ac:dyDescent="0.25">
      <c r="A174" s="62"/>
      <c r="C174" s="102"/>
      <c r="D174" s="543"/>
      <c r="E174" s="471"/>
      <c r="F174" s="470"/>
      <c r="G174" s="470"/>
      <c r="H174" s="546"/>
      <c r="I174" s="547"/>
    </row>
    <row r="175" spans="1:9" s="101" customFormat="1" ht="39.75" customHeight="1" x14ac:dyDescent="0.25">
      <c r="A175" s="62"/>
      <c r="C175" s="102"/>
      <c r="D175" s="470">
        <v>32625</v>
      </c>
      <c r="E175" s="471" t="s">
        <v>471</v>
      </c>
      <c r="F175" s="548" t="s">
        <v>8</v>
      </c>
      <c r="G175" s="470">
        <v>3603</v>
      </c>
      <c r="H175" s="546"/>
      <c r="I175" s="547">
        <f>G175*H175</f>
        <v>0</v>
      </c>
    </row>
    <row r="176" spans="1:9" s="101" customFormat="1" ht="15.75" customHeight="1" x14ac:dyDescent="0.25">
      <c r="A176" s="62"/>
      <c r="C176" s="102"/>
      <c r="D176" s="470"/>
      <c r="E176" s="471"/>
      <c r="F176" s="548"/>
      <c r="G176" s="470"/>
      <c r="H176" s="546"/>
      <c r="I176" s="547"/>
    </row>
    <row r="177" spans="1:14" s="101" customFormat="1" ht="36.75" customHeight="1" x14ac:dyDescent="0.25">
      <c r="A177" s="62"/>
      <c r="C177" s="102"/>
      <c r="D177" s="470" t="s">
        <v>444</v>
      </c>
      <c r="E177" s="471" t="s">
        <v>138</v>
      </c>
      <c r="F177" s="470" t="s">
        <v>66</v>
      </c>
      <c r="G177" s="470">
        <v>685</v>
      </c>
      <c r="H177" s="546"/>
      <c r="I177" s="547">
        <f>G177*H177</f>
        <v>0</v>
      </c>
    </row>
    <row r="178" spans="1:14" s="101" customFormat="1" ht="14.25" customHeight="1" x14ac:dyDescent="0.25">
      <c r="A178" s="62"/>
      <c r="C178" s="102"/>
      <c r="D178" s="543"/>
      <c r="E178" s="471"/>
      <c r="F178" s="470"/>
      <c r="G178" s="470"/>
      <c r="H178" s="546"/>
      <c r="I178" s="547"/>
    </row>
    <row r="179" spans="1:14" s="101" customFormat="1" ht="18.75" customHeight="1" x14ac:dyDescent="0.25">
      <c r="A179" s="62"/>
      <c r="C179" s="102"/>
      <c r="D179" s="470" t="s">
        <v>444</v>
      </c>
      <c r="E179" s="471" t="s">
        <v>139</v>
      </c>
      <c r="F179" s="470" t="s">
        <v>66</v>
      </c>
      <c r="G179" s="470">
        <v>34</v>
      </c>
      <c r="H179" s="546"/>
      <c r="I179" s="547">
        <f>G179*H179</f>
        <v>0</v>
      </c>
    </row>
    <row r="180" spans="1:14" s="101" customFormat="1" ht="13.5" customHeight="1" x14ac:dyDescent="0.25">
      <c r="A180" s="62"/>
      <c r="C180" s="102"/>
      <c r="D180" s="470"/>
      <c r="E180" s="471"/>
      <c r="F180" s="470"/>
      <c r="G180" s="470"/>
      <c r="H180" s="546"/>
      <c r="I180" s="547"/>
    </row>
    <row r="181" spans="1:14" s="101" customFormat="1" ht="31.5" customHeight="1" x14ac:dyDescent="0.25">
      <c r="A181" s="62"/>
      <c r="C181" s="102"/>
      <c r="D181" s="470">
        <v>32491</v>
      </c>
      <c r="E181" s="471" t="s">
        <v>472</v>
      </c>
      <c r="F181" s="470" t="s">
        <v>8</v>
      </c>
      <c r="G181" s="470">
        <v>3603</v>
      </c>
      <c r="H181" s="546"/>
      <c r="I181" s="547">
        <f>G181*H181</f>
        <v>0</v>
      </c>
    </row>
    <row r="182" spans="1:14" s="101" customFormat="1" ht="15" customHeight="1" x14ac:dyDescent="0.25">
      <c r="A182" s="62"/>
      <c r="C182" s="102"/>
      <c r="D182" s="543"/>
      <c r="E182" s="471"/>
      <c r="F182" s="548"/>
      <c r="G182" s="470"/>
      <c r="H182" s="546"/>
      <c r="I182" s="547"/>
    </row>
    <row r="183" spans="1:14" ht="42" customHeight="1" x14ac:dyDescent="0.25">
      <c r="D183" s="470">
        <v>35215</v>
      </c>
      <c r="E183" s="471" t="s">
        <v>81</v>
      </c>
      <c r="F183" s="470" t="s">
        <v>66</v>
      </c>
      <c r="G183" s="470">
        <v>492</v>
      </c>
      <c r="H183" s="484"/>
      <c r="I183" s="472">
        <f>G183*H183</f>
        <v>0</v>
      </c>
      <c r="N183" s="101"/>
    </row>
    <row r="184" spans="1:14" ht="16.5" customHeight="1" x14ac:dyDescent="0.25">
      <c r="D184" s="470"/>
      <c r="E184" s="471"/>
      <c r="F184" s="470"/>
      <c r="G184" s="470"/>
      <c r="H184" s="484"/>
      <c r="I184" s="472"/>
      <c r="N184" s="101"/>
    </row>
    <row r="185" spans="1:14" ht="42" customHeight="1" x14ac:dyDescent="0.25">
      <c r="D185" s="470">
        <v>35235</v>
      </c>
      <c r="E185" s="471" t="s">
        <v>473</v>
      </c>
      <c r="F185" s="470" t="s">
        <v>66</v>
      </c>
      <c r="G185" s="470">
        <v>64</v>
      </c>
      <c r="H185" s="484"/>
      <c r="I185" s="472">
        <f>G185*H185</f>
        <v>0</v>
      </c>
      <c r="N185" s="101"/>
    </row>
    <row r="186" spans="1:14" ht="15" customHeight="1" x14ac:dyDescent="0.25">
      <c r="D186" s="470"/>
      <c r="E186" s="471"/>
      <c r="F186" s="470"/>
      <c r="G186" s="470"/>
      <c r="H186" s="484"/>
      <c r="I186" s="472"/>
      <c r="N186" s="101"/>
    </row>
    <row r="187" spans="1:14" ht="45.75" customHeight="1" x14ac:dyDescent="0.25">
      <c r="D187" s="470">
        <v>35257</v>
      </c>
      <c r="E187" s="471" t="s">
        <v>140</v>
      </c>
      <c r="F187" s="470" t="s">
        <v>66</v>
      </c>
      <c r="G187" s="470">
        <v>8</v>
      </c>
      <c r="H187" s="484"/>
      <c r="I187" s="472">
        <f>G187*H187</f>
        <v>0</v>
      </c>
      <c r="N187" s="101"/>
    </row>
    <row r="188" spans="1:14" x14ac:dyDescent="0.25">
      <c r="D188" s="470"/>
      <c r="E188" s="471"/>
      <c r="F188" s="470"/>
      <c r="G188" s="470"/>
      <c r="H188" s="484"/>
      <c r="I188" s="472"/>
      <c r="N188" s="101"/>
    </row>
    <row r="189" spans="1:14" ht="39.6" x14ac:dyDescent="0.25">
      <c r="D189" s="470">
        <v>35297</v>
      </c>
      <c r="E189" s="471" t="s">
        <v>141</v>
      </c>
      <c r="F189" s="470" t="s">
        <v>66</v>
      </c>
      <c r="G189" s="470">
        <v>38</v>
      </c>
      <c r="H189" s="484"/>
      <c r="I189" s="472">
        <f>G189*H189</f>
        <v>0</v>
      </c>
      <c r="N189" s="101"/>
    </row>
    <row r="190" spans="1:14" x14ac:dyDescent="0.25">
      <c r="D190" s="470"/>
      <c r="E190" s="471"/>
      <c r="F190" s="470"/>
      <c r="G190" s="470"/>
      <c r="H190" s="484"/>
      <c r="I190" s="472"/>
      <c r="N190" s="101"/>
    </row>
    <row r="191" spans="1:14" ht="26.4" x14ac:dyDescent="0.25">
      <c r="D191" s="470">
        <v>36133</v>
      </c>
      <c r="E191" s="471" t="s">
        <v>142</v>
      </c>
      <c r="F191" s="470" t="s">
        <v>4</v>
      </c>
      <c r="G191" s="470">
        <v>64</v>
      </c>
      <c r="H191" s="484"/>
      <c r="I191" s="472">
        <f>G191*H191</f>
        <v>0</v>
      </c>
      <c r="N191" s="101"/>
    </row>
    <row r="192" spans="1:14" x14ac:dyDescent="0.25">
      <c r="D192" s="65"/>
      <c r="H192" s="90"/>
      <c r="N192" s="101"/>
    </row>
    <row r="193" spans="1:14" s="96" customFormat="1" ht="12" customHeight="1" x14ac:dyDescent="0.25">
      <c r="A193" s="74"/>
      <c r="C193" s="97"/>
      <c r="D193" s="63"/>
      <c r="E193" s="64"/>
      <c r="F193" s="65"/>
      <c r="G193" s="65"/>
      <c r="H193" s="90"/>
      <c r="I193" s="66"/>
      <c r="N193" s="101"/>
    </row>
    <row r="194" spans="1:14" ht="12.75" customHeight="1" x14ac:dyDescent="0.25">
      <c r="D194" s="98"/>
      <c r="E194" s="120"/>
      <c r="F194" s="121"/>
      <c r="G194" s="121"/>
      <c r="H194" s="122"/>
      <c r="I194" s="122"/>
      <c r="N194" s="101"/>
    </row>
    <row r="195" spans="1:14" ht="12.75" customHeight="1" thickBot="1" x14ac:dyDescent="0.3">
      <c r="E195" s="418" t="s">
        <v>57</v>
      </c>
      <c r="F195" s="424"/>
      <c r="G195" s="424"/>
      <c r="H195" s="425"/>
      <c r="I195" s="426">
        <f>SUM(I159:I194)</f>
        <v>0</v>
      </c>
      <c r="N195" s="101"/>
    </row>
    <row r="196" spans="1:14" s="1" customFormat="1" ht="4.5" customHeight="1" thickTop="1" x14ac:dyDescent="0.25">
      <c r="A196" s="91"/>
      <c r="D196" s="63"/>
      <c r="E196" s="64"/>
      <c r="F196" s="65"/>
      <c r="G196" s="65"/>
      <c r="H196" s="66"/>
      <c r="I196" s="66"/>
      <c r="N196" s="101"/>
    </row>
    <row r="197" spans="1:14" s="1" customFormat="1" ht="12.75" customHeight="1" thickBot="1" x14ac:dyDescent="0.3">
      <c r="A197" s="91"/>
      <c r="D197" s="92"/>
      <c r="E197" s="93"/>
      <c r="F197" s="94"/>
      <c r="G197" s="94"/>
      <c r="H197" s="95"/>
      <c r="I197" s="95"/>
      <c r="N197" s="101"/>
    </row>
    <row r="198" spans="1:14" s="96" customFormat="1" ht="12.75" customHeight="1" thickTop="1" x14ac:dyDescent="0.25">
      <c r="A198" s="74">
        <v>4</v>
      </c>
      <c r="C198" s="97"/>
      <c r="D198" s="63"/>
      <c r="E198" s="64"/>
      <c r="F198" s="65"/>
      <c r="G198" s="65"/>
      <c r="H198" s="66"/>
      <c r="I198" s="66"/>
      <c r="N198" s="101"/>
    </row>
    <row r="199" spans="1:14" s="96" customFormat="1" ht="12.75" customHeight="1" x14ac:dyDescent="0.25">
      <c r="A199" s="74"/>
      <c r="C199" s="97"/>
      <c r="D199" s="421">
        <v>4</v>
      </c>
      <c r="E199" s="419" t="s">
        <v>18</v>
      </c>
      <c r="F199" s="422"/>
      <c r="G199" s="422"/>
      <c r="H199" s="423"/>
      <c r="I199" s="423"/>
      <c r="N199" s="101"/>
    </row>
    <row r="200" spans="1:14" s="96" customFormat="1" ht="12.75" customHeight="1" x14ac:dyDescent="0.25">
      <c r="A200" s="74"/>
      <c r="C200" s="97"/>
      <c r="D200" s="98"/>
      <c r="E200" s="68"/>
      <c r="F200" s="99"/>
      <c r="G200" s="99"/>
      <c r="H200" s="100"/>
      <c r="I200" s="100"/>
      <c r="N200" s="101"/>
    </row>
    <row r="201" spans="1:14" s="96" customFormat="1" ht="12.75" customHeight="1" x14ac:dyDescent="0.25">
      <c r="A201" s="74"/>
      <c r="C201" s="97"/>
      <c r="D201" s="98"/>
      <c r="E201" s="68"/>
      <c r="F201" s="99"/>
      <c r="G201" s="99"/>
      <c r="H201" s="100"/>
      <c r="I201" s="100"/>
      <c r="N201" s="101"/>
    </row>
    <row r="202" spans="1:14" s="96" customFormat="1" ht="51" customHeight="1" x14ac:dyDescent="0.25">
      <c r="A202" s="74"/>
      <c r="C202" s="97"/>
      <c r="D202" s="543">
        <v>41133</v>
      </c>
      <c r="E202" s="507" t="s">
        <v>143</v>
      </c>
      <c r="F202" s="470" t="s">
        <v>8</v>
      </c>
      <c r="G202" s="470">
        <v>10</v>
      </c>
      <c r="H202" s="472"/>
      <c r="I202" s="547">
        <f>G202*H202</f>
        <v>0</v>
      </c>
      <c r="N202" s="101"/>
    </row>
    <row r="203" spans="1:14" s="96" customFormat="1" ht="12.75" customHeight="1" x14ac:dyDescent="0.25">
      <c r="A203" s="74"/>
      <c r="C203" s="97"/>
      <c r="D203" s="479"/>
      <c r="E203" s="480"/>
      <c r="F203" s="481"/>
      <c r="G203" s="481"/>
      <c r="H203" s="482"/>
      <c r="I203" s="482"/>
      <c r="N203" s="101"/>
    </row>
    <row r="204" spans="1:14" s="96" customFormat="1" ht="65.25" customHeight="1" x14ac:dyDescent="0.25">
      <c r="A204" s="74"/>
      <c r="C204" s="97"/>
      <c r="D204" s="543">
        <v>41235</v>
      </c>
      <c r="E204" s="455" t="s">
        <v>144</v>
      </c>
      <c r="F204" s="470" t="s">
        <v>66</v>
      </c>
      <c r="G204" s="470">
        <v>43</v>
      </c>
      <c r="H204" s="472"/>
      <c r="I204" s="547">
        <f>G204*H204</f>
        <v>0</v>
      </c>
      <c r="N204" s="101"/>
    </row>
    <row r="205" spans="1:14" s="96" customFormat="1" ht="13.5" customHeight="1" x14ac:dyDescent="0.25">
      <c r="A205" s="74"/>
      <c r="C205" s="97"/>
      <c r="D205" s="479"/>
      <c r="E205" s="455"/>
      <c r="F205" s="481"/>
      <c r="G205" s="481"/>
      <c r="H205" s="482"/>
      <c r="I205" s="482"/>
      <c r="N205" s="101"/>
    </row>
    <row r="206" spans="1:14" s="96" customFormat="1" ht="56.25" customHeight="1" x14ac:dyDescent="0.25">
      <c r="A206" s="74"/>
      <c r="C206" s="97"/>
      <c r="D206" s="470">
        <v>42163</v>
      </c>
      <c r="E206" s="507" t="s">
        <v>145</v>
      </c>
      <c r="F206" s="470" t="s">
        <v>66</v>
      </c>
      <c r="G206" s="470">
        <v>670</v>
      </c>
      <c r="H206" s="472"/>
      <c r="I206" s="547">
        <f>G206*H206</f>
        <v>0</v>
      </c>
      <c r="N206" s="101"/>
    </row>
    <row r="207" spans="1:14" s="96" customFormat="1" ht="14.25" customHeight="1" x14ac:dyDescent="0.25">
      <c r="A207" s="74"/>
      <c r="C207" s="97"/>
      <c r="D207" s="470"/>
      <c r="E207" s="507"/>
      <c r="F207" s="470"/>
      <c r="G207" s="470"/>
      <c r="H207" s="472"/>
      <c r="I207" s="547"/>
      <c r="N207" s="101"/>
    </row>
    <row r="208" spans="1:14" s="96" customFormat="1" ht="40.5" customHeight="1" x14ac:dyDescent="0.25">
      <c r="A208" s="74"/>
      <c r="C208" s="97"/>
      <c r="D208" s="543">
        <v>42462</v>
      </c>
      <c r="E208" s="471" t="s">
        <v>474</v>
      </c>
      <c r="F208" s="470" t="s">
        <v>66</v>
      </c>
      <c r="G208" s="470">
        <v>92</v>
      </c>
      <c r="H208" s="472"/>
      <c r="I208" s="547">
        <f>G208*H208</f>
        <v>0</v>
      </c>
      <c r="N208" s="101"/>
    </row>
    <row r="209" spans="1:14" s="96" customFormat="1" ht="14.25" customHeight="1" x14ac:dyDescent="0.25">
      <c r="A209" s="74"/>
      <c r="C209" s="97"/>
      <c r="D209" s="470"/>
      <c r="E209" s="471"/>
      <c r="F209" s="470"/>
      <c r="G209" s="470"/>
      <c r="H209" s="472"/>
      <c r="I209" s="547"/>
      <c r="N209" s="101"/>
    </row>
    <row r="210" spans="1:14" s="96" customFormat="1" ht="42" customHeight="1" x14ac:dyDescent="0.25">
      <c r="A210" s="74"/>
      <c r="C210" s="97"/>
      <c r="D210" s="470">
        <v>42463</v>
      </c>
      <c r="E210" s="471" t="s">
        <v>146</v>
      </c>
      <c r="F210" s="470" t="s">
        <v>66</v>
      </c>
      <c r="G210" s="470">
        <v>429</v>
      </c>
      <c r="H210" s="472"/>
      <c r="I210" s="547">
        <f>G210*H210</f>
        <v>0</v>
      </c>
      <c r="N210" s="101"/>
    </row>
    <row r="211" spans="1:14" s="96" customFormat="1" ht="10.5" customHeight="1" x14ac:dyDescent="0.25">
      <c r="A211" s="74"/>
      <c r="C211" s="97"/>
      <c r="D211" s="470"/>
      <c r="E211" s="471"/>
      <c r="F211" s="470"/>
      <c r="G211" s="470"/>
      <c r="H211" s="472"/>
      <c r="I211" s="547"/>
      <c r="N211" s="101"/>
    </row>
    <row r="212" spans="1:14" s="96" customFormat="1" ht="39" customHeight="1" x14ac:dyDescent="0.25">
      <c r="A212" s="74"/>
      <c r="C212" s="97"/>
      <c r="D212" s="470">
        <v>42464</v>
      </c>
      <c r="E212" s="471" t="s">
        <v>147</v>
      </c>
      <c r="F212" s="470" t="s">
        <v>66</v>
      </c>
      <c r="G212" s="470">
        <v>51</v>
      </c>
      <c r="H212" s="472"/>
      <c r="I212" s="547">
        <f>G212*H212</f>
        <v>0</v>
      </c>
      <c r="N212" s="101"/>
    </row>
    <row r="213" spans="1:14" s="96" customFormat="1" ht="17.25" customHeight="1" x14ac:dyDescent="0.25">
      <c r="A213" s="74"/>
      <c r="C213" s="97"/>
      <c r="D213" s="470"/>
      <c r="E213" s="471"/>
      <c r="F213" s="470"/>
      <c r="G213" s="470"/>
      <c r="H213" s="472"/>
      <c r="I213" s="547"/>
      <c r="N213" s="101"/>
    </row>
    <row r="214" spans="1:14" s="96" customFormat="1" ht="44.25" customHeight="1" x14ac:dyDescent="0.25">
      <c r="A214" s="74"/>
      <c r="C214" s="97"/>
      <c r="D214" s="470">
        <v>42465</v>
      </c>
      <c r="E214" s="471" t="s">
        <v>148</v>
      </c>
      <c r="F214" s="470" t="s">
        <v>66</v>
      </c>
      <c r="G214" s="470">
        <v>64</v>
      </c>
      <c r="H214" s="472"/>
      <c r="I214" s="547">
        <f>G214*H214</f>
        <v>0</v>
      </c>
      <c r="N214" s="101"/>
    </row>
    <row r="215" spans="1:14" s="96" customFormat="1" ht="15" customHeight="1" x14ac:dyDescent="0.25">
      <c r="A215" s="74"/>
      <c r="C215" s="97"/>
      <c r="D215" s="470"/>
      <c r="E215" s="471"/>
      <c r="F215" s="470"/>
      <c r="G215" s="470"/>
      <c r="H215" s="472"/>
      <c r="I215" s="547"/>
      <c r="N215" s="101"/>
    </row>
    <row r="216" spans="1:14" s="96" customFormat="1" ht="41.25" customHeight="1" x14ac:dyDescent="0.25">
      <c r="A216" s="74"/>
      <c r="C216" s="97"/>
      <c r="D216" s="470">
        <v>43282</v>
      </c>
      <c r="E216" s="471" t="s">
        <v>475</v>
      </c>
      <c r="F216" s="470" t="s">
        <v>66</v>
      </c>
      <c r="G216" s="470">
        <v>64</v>
      </c>
      <c r="H216" s="472"/>
      <c r="I216" s="547">
        <f>G216*H216</f>
        <v>0</v>
      </c>
      <c r="N216" s="101"/>
    </row>
    <row r="217" spans="1:14" s="96" customFormat="1" ht="14.25" customHeight="1" x14ac:dyDescent="0.25">
      <c r="A217" s="74"/>
      <c r="C217" s="97"/>
      <c r="D217" s="470"/>
      <c r="E217" s="471"/>
      <c r="F217" s="470"/>
      <c r="G217" s="470"/>
      <c r="H217" s="472"/>
      <c r="I217" s="547"/>
      <c r="N217" s="101"/>
    </row>
    <row r="218" spans="1:14" s="96" customFormat="1" ht="39.75" customHeight="1" x14ac:dyDescent="0.25">
      <c r="A218" s="74"/>
      <c r="C218" s="97"/>
      <c r="D218" s="470">
        <v>43283</v>
      </c>
      <c r="E218" s="471" t="s">
        <v>476</v>
      </c>
      <c r="F218" s="470" t="s">
        <v>66</v>
      </c>
      <c r="G218" s="470">
        <v>63</v>
      </c>
      <c r="H218" s="472"/>
      <c r="I218" s="547">
        <f>G218*H218</f>
        <v>0</v>
      </c>
      <c r="N218" s="101"/>
    </row>
    <row r="219" spans="1:14" s="96" customFormat="1" ht="18" customHeight="1" x14ac:dyDescent="0.25">
      <c r="A219" s="74"/>
      <c r="C219" s="97"/>
      <c r="D219" s="470"/>
      <c r="E219" s="471"/>
      <c r="F219" s="470"/>
      <c r="G219" s="470"/>
      <c r="H219" s="472"/>
      <c r="I219" s="547"/>
      <c r="N219" s="101"/>
    </row>
    <row r="220" spans="1:14" s="96" customFormat="1" ht="41.25" customHeight="1" x14ac:dyDescent="0.25">
      <c r="A220" s="74"/>
      <c r="C220" s="97"/>
      <c r="D220" s="470">
        <v>43284</v>
      </c>
      <c r="E220" s="471" t="s">
        <v>477</v>
      </c>
      <c r="F220" s="470" t="s">
        <v>66</v>
      </c>
      <c r="G220" s="470">
        <v>28</v>
      </c>
      <c r="H220" s="472"/>
      <c r="I220" s="547">
        <f>G220*H220</f>
        <v>0</v>
      </c>
      <c r="N220" s="101"/>
    </row>
    <row r="221" spans="1:14" s="96" customFormat="1" ht="12" customHeight="1" x14ac:dyDescent="0.25">
      <c r="A221" s="74"/>
      <c r="C221" s="97"/>
      <c r="D221" s="470"/>
      <c r="E221" s="471"/>
      <c r="F221" s="470"/>
      <c r="G221" s="470"/>
      <c r="H221" s="472"/>
      <c r="I221" s="547"/>
      <c r="N221" s="101"/>
    </row>
    <row r="222" spans="1:14" s="96" customFormat="1" ht="42" customHeight="1" x14ac:dyDescent="0.25">
      <c r="A222" s="74"/>
      <c r="C222" s="97"/>
      <c r="D222" s="470">
        <v>43285</v>
      </c>
      <c r="E222" s="471" t="s">
        <v>478</v>
      </c>
      <c r="F222" s="470" t="s">
        <v>66</v>
      </c>
      <c r="G222" s="470">
        <v>69</v>
      </c>
      <c r="H222" s="472"/>
      <c r="I222" s="547">
        <f>G222*H222</f>
        <v>0</v>
      </c>
      <c r="N222" s="101"/>
    </row>
    <row r="223" spans="1:14" s="96" customFormat="1" ht="15.75" customHeight="1" x14ac:dyDescent="0.25">
      <c r="A223" s="74"/>
      <c r="C223" s="97"/>
      <c r="D223" s="558"/>
      <c r="E223" s="471"/>
      <c r="F223" s="470"/>
      <c r="G223" s="470"/>
      <c r="H223" s="472"/>
      <c r="I223" s="547"/>
      <c r="N223" s="101"/>
    </row>
    <row r="224" spans="1:14" s="96" customFormat="1" ht="48" customHeight="1" x14ac:dyDescent="0.25">
      <c r="A224" s="74"/>
      <c r="C224" s="97"/>
      <c r="D224" s="470">
        <v>44122</v>
      </c>
      <c r="E224" s="471" t="s">
        <v>149</v>
      </c>
      <c r="F224" s="470" t="s">
        <v>10</v>
      </c>
      <c r="G224" s="470">
        <v>27</v>
      </c>
      <c r="H224" s="472"/>
      <c r="I224" s="547">
        <f>G224*H224</f>
        <v>0</v>
      </c>
      <c r="N224" s="101"/>
    </row>
    <row r="225" spans="1:14" s="96" customFormat="1" ht="15.75" customHeight="1" x14ac:dyDescent="0.25">
      <c r="A225" s="74"/>
      <c r="C225" s="97"/>
      <c r="D225" s="470"/>
      <c r="E225" s="471"/>
      <c r="F225" s="470"/>
      <c r="G225" s="470"/>
      <c r="H225" s="472"/>
      <c r="I225" s="547"/>
      <c r="N225" s="101"/>
    </row>
    <row r="226" spans="1:14" s="96" customFormat="1" ht="41.25" customHeight="1" x14ac:dyDescent="0.25">
      <c r="A226" s="74"/>
      <c r="C226" s="97"/>
      <c r="D226" s="470">
        <v>44142</v>
      </c>
      <c r="E226" s="471" t="s">
        <v>150</v>
      </c>
      <c r="F226" s="470" t="s">
        <v>10</v>
      </c>
      <c r="G226" s="470">
        <v>23</v>
      </c>
      <c r="H226" s="472"/>
      <c r="I226" s="547">
        <f>G226*H226</f>
        <v>0</v>
      </c>
      <c r="N226" s="101"/>
    </row>
    <row r="227" spans="1:14" s="96" customFormat="1" x14ac:dyDescent="0.25">
      <c r="A227" s="74"/>
      <c r="C227" s="97"/>
      <c r="D227" s="470"/>
      <c r="E227" s="471"/>
      <c r="F227" s="470"/>
      <c r="G227" s="470"/>
      <c r="H227" s="472"/>
      <c r="I227" s="547"/>
      <c r="N227" s="101"/>
    </row>
    <row r="228" spans="1:14" s="96" customFormat="1" ht="39.6" x14ac:dyDescent="0.25">
      <c r="A228" s="74"/>
      <c r="C228" s="97"/>
      <c r="D228" s="470">
        <v>44165</v>
      </c>
      <c r="E228" s="471" t="s">
        <v>479</v>
      </c>
      <c r="F228" s="470" t="s">
        <v>10</v>
      </c>
      <c r="G228" s="470">
        <v>4</v>
      </c>
      <c r="H228" s="472"/>
      <c r="I228" s="547">
        <f>G228*H228</f>
        <v>0</v>
      </c>
      <c r="N228" s="101"/>
    </row>
    <row r="229" spans="1:14" s="96" customFormat="1" x14ac:dyDescent="0.25">
      <c r="A229" s="74"/>
      <c r="C229" s="97"/>
      <c r="D229" s="470"/>
      <c r="E229" s="471"/>
      <c r="F229" s="470"/>
      <c r="G229" s="470"/>
      <c r="H229" s="472"/>
      <c r="I229" s="547"/>
      <c r="N229" s="101"/>
    </row>
    <row r="230" spans="1:14" s="96" customFormat="1" ht="42.75" customHeight="1" x14ac:dyDescent="0.25">
      <c r="A230" s="74"/>
      <c r="C230" s="97"/>
      <c r="D230" s="470">
        <v>44854</v>
      </c>
      <c r="E230" s="471" t="s">
        <v>480</v>
      </c>
      <c r="F230" s="470" t="s">
        <v>10</v>
      </c>
      <c r="G230" s="470">
        <v>17</v>
      </c>
      <c r="H230" s="472"/>
      <c r="I230" s="547">
        <f>G230*H230</f>
        <v>0</v>
      </c>
      <c r="N230" s="101"/>
    </row>
    <row r="231" spans="1:14" s="96" customFormat="1" ht="14.25" customHeight="1" x14ac:dyDescent="0.25">
      <c r="A231" s="74"/>
      <c r="C231" s="97"/>
      <c r="D231" s="470"/>
      <c r="E231" s="471"/>
      <c r="F231" s="470"/>
      <c r="G231" s="470"/>
      <c r="H231" s="472"/>
      <c r="I231" s="547"/>
      <c r="N231" s="101"/>
    </row>
    <row r="232" spans="1:14" s="96" customFormat="1" ht="43.5" customHeight="1" x14ac:dyDescent="0.25">
      <c r="A232" s="74"/>
      <c r="C232" s="97"/>
      <c r="D232" s="470">
        <v>44916</v>
      </c>
      <c r="E232" s="471" t="s">
        <v>481</v>
      </c>
      <c r="F232" s="470" t="s">
        <v>10</v>
      </c>
      <c r="G232" s="470">
        <v>6</v>
      </c>
      <c r="H232" s="472"/>
      <c r="I232" s="547">
        <f>G232*H232</f>
        <v>0</v>
      </c>
      <c r="N232" s="101"/>
    </row>
    <row r="233" spans="1:14" s="96" customFormat="1" ht="13.5" customHeight="1" x14ac:dyDescent="0.25">
      <c r="A233" s="74"/>
      <c r="C233" s="97"/>
      <c r="D233" s="470"/>
      <c r="E233" s="471"/>
      <c r="F233" s="470"/>
      <c r="G233" s="470"/>
      <c r="H233" s="472"/>
      <c r="I233" s="547"/>
      <c r="N233" s="101"/>
    </row>
    <row r="234" spans="1:14" s="96" customFormat="1" ht="41.25" customHeight="1" x14ac:dyDescent="0.25">
      <c r="A234" s="74"/>
      <c r="C234" s="97"/>
      <c r="D234" s="470">
        <v>44972</v>
      </c>
      <c r="E234" s="471" t="s">
        <v>482</v>
      </c>
      <c r="F234" s="470" t="s">
        <v>10</v>
      </c>
      <c r="G234" s="470">
        <v>6</v>
      </c>
      <c r="H234" s="472"/>
      <c r="I234" s="547">
        <f>G234*H234</f>
        <v>0</v>
      </c>
      <c r="N234" s="101"/>
    </row>
    <row r="235" spans="1:14" s="96" customFormat="1" ht="15" customHeight="1" x14ac:dyDescent="0.25">
      <c r="A235" s="74"/>
      <c r="C235" s="97"/>
      <c r="D235" s="470"/>
      <c r="E235" s="471"/>
      <c r="F235" s="470"/>
      <c r="G235" s="470"/>
      <c r="H235" s="472"/>
      <c r="I235" s="547"/>
      <c r="N235" s="101"/>
    </row>
    <row r="236" spans="1:14" s="96" customFormat="1" ht="24.75" customHeight="1" x14ac:dyDescent="0.25">
      <c r="A236" s="74"/>
      <c r="C236" s="97"/>
      <c r="D236" s="470" t="s">
        <v>444</v>
      </c>
      <c r="E236" s="471" t="s">
        <v>483</v>
      </c>
      <c r="F236" s="470" t="s">
        <v>10</v>
      </c>
      <c r="G236" s="470">
        <v>6</v>
      </c>
      <c r="H236" s="472"/>
      <c r="I236" s="547">
        <f>G236*H236</f>
        <v>0</v>
      </c>
      <c r="N236" s="101"/>
    </row>
    <row r="237" spans="1:14" s="96" customFormat="1" ht="14.25" customHeight="1" x14ac:dyDescent="0.25">
      <c r="A237" s="74"/>
      <c r="C237" s="97"/>
      <c r="D237" s="470"/>
      <c r="E237" s="471"/>
      <c r="F237" s="470"/>
      <c r="G237" s="470"/>
      <c r="H237" s="472"/>
      <c r="I237" s="547"/>
      <c r="N237" s="101"/>
    </row>
    <row r="238" spans="1:14" s="96" customFormat="1" ht="43.5" customHeight="1" x14ac:dyDescent="0.25">
      <c r="A238" s="74"/>
      <c r="C238" s="97"/>
      <c r="D238" s="470">
        <v>44981</v>
      </c>
      <c r="E238" s="471" t="s">
        <v>484</v>
      </c>
      <c r="F238" s="470" t="s">
        <v>10</v>
      </c>
      <c r="G238" s="470">
        <v>10</v>
      </c>
      <c r="H238" s="472"/>
      <c r="I238" s="547">
        <f>G238*H238</f>
        <v>0</v>
      </c>
      <c r="N238" s="101"/>
    </row>
    <row r="239" spans="1:14" s="96" customFormat="1" ht="12" customHeight="1" x14ac:dyDescent="0.25">
      <c r="A239" s="74"/>
      <c r="C239" s="97"/>
      <c r="D239" s="558"/>
      <c r="E239" s="471"/>
      <c r="F239" s="470"/>
      <c r="G239" s="470"/>
      <c r="H239" s="472"/>
      <c r="I239" s="547"/>
      <c r="N239" s="101"/>
    </row>
    <row r="240" spans="1:14" s="96" customFormat="1" ht="45.75" customHeight="1" x14ac:dyDescent="0.25">
      <c r="A240" s="74"/>
      <c r="C240" s="97"/>
      <c r="D240" s="470">
        <v>44982</v>
      </c>
      <c r="E240" s="471" t="s">
        <v>485</v>
      </c>
      <c r="F240" s="470" t="s">
        <v>10</v>
      </c>
      <c r="G240" s="470">
        <v>17</v>
      </c>
      <c r="H240" s="472"/>
      <c r="I240" s="547">
        <f>G240*H240</f>
        <v>0</v>
      </c>
      <c r="N240" s="101"/>
    </row>
    <row r="241" spans="1:14" s="96" customFormat="1" ht="15" customHeight="1" x14ac:dyDescent="0.25">
      <c r="A241" s="74"/>
      <c r="C241" s="97"/>
      <c r="D241" s="470"/>
      <c r="E241" s="471"/>
      <c r="F241" s="470"/>
      <c r="G241" s="470"/>
      <c r="H241" s="472"/>
      <c r="I241" s="547"/>
      <c r="N241" s="101"/>
    </row>
    <row r="242" spans="1:14" s="96" customFormat="1" ht="32.25" customHeight="1" x14ac:dyDescent="0.25">
      <c r="A242" s="74"/>
      <c r="C242" s="97"/>
      <c r="D242" s="470">
        <v>45114</v>
      </c>
      <c r="E242" s="471" t="s">
        <v>486</v>
      </c>
      <c r="F242" s="470" t="s">
        <v>66</v>
      </c>
      <c r="G242" s="470">
        <v>10</v>
      </c>
      <c r="H242" s="472"/>
      <c r="I242" s="547">
        <f>G242*H242</f>
        <v>0</v>
      </c>
      <c r="N242" s="101"/>
    </row>
    <row r="243" spans="1:14" s="96" customFormat="1" ht="14.25" customHeight="1" x14ac:dyDescent="0.25">
      <c r="A243" s="74"/>
      <c r="C243" s="97"/>
      <c r="D243" s="470"/>
      <c r="E243" s="557"/>
      <c r="F243" s="470"/>
      <c r="G243" s="470"/>
      <c r="H243" s="472"/>
      <c r="I243" s="547"/>
      <c r="N243" s="101"/>
    </row>
    <row r="244" spans="1:14" s="96" customFormat="1" ht="33.75" customHeight="1" x14ac:dyDescent="0.25">
      <c r="A244" s="74"/>
      <c r="C244" s="97"/>
      <c r="D244" s="470">
        <v>45116</v>
      </c>
      <c r="E244" s="471" t="s">
        <v>487</v>
      </c>
      <c r="F244" s="470" t="s">
        <v>66</v>
      </c>
      <c r="G244" s="470">
        <v>15</v>
      </c>
      <c r="H244" s="472"/>
      <c r="I244" s="547">
        <f>G244*H244</f>
        <v>0</v>
      </c>
      <c r="N244" s="101"/>
    </row>
    <row r="245" spans="1:14" s="96" customFormat="1" ht="12" customHeight="1" x14ac:dyDescent="0.25">
      <c r="A245" s="74"/>
      <c r="C245" s="97"/>
      <c r="D245" s="470"/>
      <c r="E245" s="471"/>
      <c r="F245" s="470"/>
      <c r="G245" s="470"/>
      <c r="H245" s="472"/>
      <c r="I245" s="547"/>
      <c r="N245" s="101"/>
    </row>
    <row r="246" spans="1:14" s="96" customFormat="1" ht="53.25" customHeight="1" x14ac:dyDescent="0.25">
      <c r="A246" s="74"/>
      <c r="C246" s="97"/>
      <c r="D246" s="470">
        <v>45132</v>
      </c>
      <c r="E246" s="471" t="s">
        <v>488</v>
      </c>
      <c r="F246" s="470" t="s">
        <v>66</v>
      </c>
      <c r="G246" s="470">
        <v>10</v>
      </c>
      <c r="H246" s="472"/>
      <c r="I246" s="547">
        <f>G246*H246</f>
        <v>0</v>
      </c>
      <c r="N246" s="101"/>
    </row>
    <row r="247" spans="1:14" s="96" customFormat="1" ht="15" customHeight="1" x14ac:dyDescent="0.25">
      <c r="A247" s="74"/>
      <c r="C247" s="97"/>
      <c r="D247" s="470"/>
      <c r="E247" s="471"/>
      <c r="F247" s="470"/>
      <c r="G247" s="470"/>
      <c r="H247" s="472"/>
      <c r="I247" s="547"/>
      <c r="N247" s="101"/>
    </row>
    <row r="248" spans="1:14" s="96" customFormat="1" ht="52.5" customHeight="1" x14ac:dyDescent="0.25">
      <c r="A248" s="74"/>
      <c r="C248" s="97"/>
      <c r="D248" s="470" t="s">
        <v>444</v>
      </c>
      <c r="E248" s="471" t="s">
        <v>489</v>
      </c>
      <c r="F248" s="470" t="s">
        <v>66</v>
      </c>
      <c r="G248" s="470">
        <v>9</v>
      </c>
      <c r="H248" s="472"/>
      <c r="I248" s="547">
        <f>G248*H248</f>
        <v>0</v>
      </c>
      <c r="N248" s="101"/>
    </row>
    <row r="249" spans="1:14" s="96" customFormat="1" ht="14.25" customHeight="1" x14ac:dyDescent="0.25">
      <c r="A249" s="74"/>
      <c r="C249" s="97"/>
      <c r="D249" s="470"/>
      <c r="E249" s="471"/>
      <c r="F249" s="470"/>
      <c r="G249" s="470"/>
      <c r="H249" s="472"/>
      <c r="I249" s="547"/>
      <c r="N249" s="101"/>
    </row>
    <row r="250" spans="1:14" s="96" customFormat="1" ht="41.25" customHeight="1" x14ac:dyDescent="0.25">
      <c r="A250" s="74"/>
      <c r="C250" s="97"/>
      <c r="D250" s="470">
        <v>45134</v>
      </c>
      <c r="E250" s="471" t="s">
        <v>490</v>
      </c>
      <c r="F250" s="470" t="s">
        <v>66</v>
      </c>
      <c r="G250" s="470">
        <v>15</v>
      </c>
      <c r="H250" s="472"/>
      <c r="I250" s="547">
        <f>G250*H250</f>
        <v>0</v>
      </c>
      <c r="N250" s="101"/>
    </row>
    <row r="251" spans="1:14" s="96" customFormat="1" ht="12.75" customHeight="1" x14ac:dyDescent="0.25">
      <c r="A251" s="74"/>
      <c r="C251" s="97"/>
      <c r="D251" s="470"/>
      <c r="E251" s="471"/>
      <c r="F251" s="470"/>
      <c r="G251" s="470"/>
      <c r="H251" s="472"/>
      <c r="I251" s="547"/>
      <c r="N251" s="101"/>
    </row>
    <row r="252" spans="1:14" s="96" customFormat="1" ht="24.75" customHeight="1" x14ac:dyDescent="0.25">
      <c r="A252" s="74"/>
      <c r="C252" s="97"/>
      <c r="D252" s="470">
        <v>45151</v>
      </c>
      <c r="E252" s="471" t="s">
        <v>491</v>
      </c>
      <c r="F252" s="470" t="s">
        <v>66</v>
      </c>
      <c r="G252" s="470">
        <v>9</v>
      </c>
      <c r="H252" s="472"/>
      <c r="I252" s="547">
        <f>G252*H252</f>
        <v>0</v>
      </c>
      <c r="N252" s="101"/>
    </row>
    <row r="253" spans="1:14" s="96" customFormat="1" ht="13.5" customHeight="1" x14ac:dyDescent="0.25">
      <c r="A253" s="74"/>
      <c r="C253" s="97"/>
      <c r="D253" s="470"/>
      <c r="E253" s="471"/>
      <c r="F253" s="470"/>
      <c r="G253" s="470"/>
      <c r="H253" s="472"/>
      <c r="I253" s="547"/>
      <c r="N253" s="101"/>
    </row>
    <row r="254" spans="1:14" s="96" customFormat="1" ht="24.75" customHeight="1" x14ac:dyDescent="0.25">
      <c r="A254" s="74"/>
      <c r="C254" s="97"/>
      <c r="D254" s="470" t="s">
        <v>444</v>
      </c>
      <c r="E254" s="471" t="s">
        <v>492</v>
      </c>
      <c r="F254" s="470" t="s">
        <v>10</v>
      </c>
      <c r="G254" s="470">
        <v>3</v>
      </c>
      <c r="H254" s="472"/>
      <c r="I254" s="547">
        <f>G254*H254</f>
        <v>0</v>
      </c>
      <c r="N254" s="101"/>
    </row>
    <row r="255" spans="1:14" s="96" customFormat="1" ht="12.75" customHeight="1" x14ac:dyDescent="0.25">
      <c r="A255" s="74"/>
      <c r="C255" s="97"/>
      <c r="D255" s="470"/>
      <c r="E255" s="471"/>
      <c r="F255" s="470"/>
      <c r="G255" s="470"/>
      <c r="H255" s="472"/>
      <c r="I255" s="547"/>
      <c r="N255" s="101"/>
    </row>
    <row r="256" spans="1:14" s="96" customFormat="1" ht="24.75" customHeight="1" x14ac:dyDescent="0.25">
      <c r="A256" s="74"/>
      <c r="C256" s="97"/>
      <c r="D256" s="470" t="s">
        <v>444</v>
      </c>
      <c r="E256" s="471" t="s">
        <v>493</v>
      </c>
      <c r="F256" s="470" t="s">
        <v>10</v>
      </c>
      <c r="G256" s="470">
        <v>1</v>
      </c>
      <c r="H256" s="472"/>
      <c r="I256" s="547">
        <f>G256*H256</f>
        <v>0</v>
      </c>
      <c r="N256" s="101"/>
    </row>
    <row r="257" spans="1:14" s="96" customFormat="1" ht="12.75" customHeight="1" x14ac:dyDescent="0.25">
      <c r="A257" s="74"/>
      <c r="C257" s="97"/>
      <c r="D257" s="470"/>
      <c r="E257" s="471"/>
      <c r="F257" s="470"/>
      <c r="G257" s="470"/>
      <c r="H257" s="472"/>
      <c r="I257" s="547"/>
      <c r="N257" s="101"/>
    </row>
    <row r="258" spans="1:14" s="96" customFormat="1" ht="24.75" customHeight="1" x14ac:dyDescent="0.25">
      <c r="A258" s="74"/>
      <c r="C258" s="97"/>
      <c r="D258" s="470" t="s">
        <v>444</v>
      </c>
      <c r="E258" s="471" t="s">
        <v>494</v>
      </c>
      <c r="F258" s="470" t="s">
        <v>10</v>
      </c>
      <c r="G258" s="470">
        <v>2</v>
      </c>
      <c r="H258" s="472"/>
      <c r="I258" s="547">
        <f>G258*H258</f>
        <v>0</v>
      </c>
      <c r="N258" s="101"/>
    </row>
    <row r="259" spans="1:14" s="96" customFormat="1" ht="15" customHeight="1" x14ac:dyDescent="0.25">
      <c r="A259" s="74"/>
      <c r="C259" s="97"/>
      <c r="D259" s="470"/>
      <c r="E259" s="471"/>
      <c r="F259" s="470"/>
      <c r="G259" s="470"/>
      <c r="H259" s="472"/>
      <c r="I259" s="547"/>
      <c r="N259" s="101"/>
    </row>
    <row r="260" spans="1:14" s="96" customFormat="1" ht="24.75" customHeight="1" x14ac:dyDescent="0.25">
      <c r="A260" s="74"/>
      <c r="C260" s="97"/>
      <c r="D260" s="470" t="s">
        <v>444</v>
      </c>
      <c r="E260" s="471" t="s">
        <v>495</v>
      </c>
      <c r="F260" s="470" t="s">
        <v>10</v>
      </c>
      <c r="G260" s="470">
        <v>1</v>
      </c>
      <c r="H260" s="472"/>
      <c r="I260" s="547">
        <f>G260*H260</f>
        <v>0</v>
      </c>
      <c r="N260" s="101"/>
    </row>
    <row r="261" spans="1:14" s="96" customFormat="1" ht="14.25" customHeight="1" x14ac:dyDescent="0.25">
      <c r="A261" s="74"/>
      <c r="C261" s="97"/>
      <c r="D261" s="470"/>
      <c r="E261" s="557"/>
      <c r="F261" s="470"/>
      <c r="G261" s="470"/>
      <c r="H261" s="472"/>
      <c r="I261" s="547"/>
      <c r="N261" s="101"/>
    </row>
    <row r="262" spans="1:14" s="96" customFormat="1" ht="31.5" customHeight="1" x14ac:dyDescent="0.25">
      <c r="A262" s="74"/>
      <c r="C262" s="97"/>
      <c r="D262" s="470">
        <v>45213</v>
      </c>
      <c r="E262" s="471" t="s">
        <v>151</v>
      </c>
      <c r="F262" s="470" t="s">
        <v>10</v>
      </c>
      <c r="G262" s="470">
        <v>1</v>
      </c>
      <c r="H262" s="472"/>
      <c r="I262" s="547">
        <f>G262*H262</f>
        <v>0</v>
      </c>
      <c r="N262" s="101"/>
    </row>
    <row r="263" spans="1:14" s="96" customFormat="1" ht="16.5" customHeight="1" x14ac:dyDescent="0.25">
      <c r="A263" s="74"/>
      <c r="C263" s="97"/>
      <c r="D263" s="470"/>
      <c r="E263" s="471"/>
      <c r="F263" s="470"/>
      <c r="G263" s="470"/>
      <c r="H263" s="472"/>
      <c r="I263" s="547"/>
      <c r="N263" s="101"/>
    </row>
    <row r="264" spans="1:14" s="96" customFormat="1" ht="27" customHeight="1" x14ac:dyDescent="0.25">
      <c r="A264" s="74"/>
      <c r="C264" s="97"/>
      <c r="D264" s="470">
        <v>45215</v>
      </c>
      <c r="E264" s="471" t="s">
        <v>496</v>
      </c>
      <c r="F264" s="470" t="s">
        <v>10</v>
      </c>
      <c r="G264" s="470">
        <v>2</v>
      </c>
      <c r="H264" s="472"/>
      <c r="I264" s="547">
        <f>G264*H264</f>
        <v>0</v>
      </c>
      <c r="N264" s="101"/>
    </row>
    <row r="265" spans="1:14" s="96" customFormat="1" ht="19.5" customHeight="1" x14ac:dyDescent="0.25">
      <c r="A265" s="74"/>
      <c r="C265" s="97"/>
      <c r="D265" s="65"/>
      <c r="E265" s="64"/>
      <c r="F265" s="65"/>
      <c r="G265" s="65"/>
      <c r="H265" s="66"/>
      <c r="I265" s="80"/>
      <c r="N265" s="101"/>
    </row>
    <row r="266" spans="1:14" s="96" customFormat="1" ht="11.25" customHeight="1" x14ac:dyDescent="0.25">
      <c r="A266" s="74"/>
      <c r="C266" s="97"/>
      <c r="D266" s="123"/>
      <c r="E266" s="64"/>
      <c r="F266" s="65"/>
      <c r="G266" s="65"/>
      <c r="H266" s="66"/>
      <c r="I266" s="80"/>
      <c r="N266" s="101"/>
    </row>
    <row r="267" spans="1:14" ht="12.75" customHeight="1" x14ac:dyDescent="0.25">
      <c r="D267" s="98"/>
      <c r="E267" s="120"/>
      <c r="F267" s="121"/>
      <c r="G267" s="121"/>
      <c r="H267" s="122"/>
      <c r="I267" s="122"/>
      <c r="N267" s="101"/>
    </row>
    <row r="268" spans="1:14" ht="17.25" customHeight="1" thickBot="1" x14ac:dyDescent="0.3">
      <c r="E268" s="418" t="s">
        <v>57</v>
      </c>
      <c r="F268" s="424"/>
      <c r="G268" s="424"/>
      <c r="H268" s="425"/>
      <c r="I268" s="426">
        <f>SUM(I202:I267)</f>
        <v>0</v>
      </c>
      <c r="N268" s="101"/>
    </row>
    <row r="269" spans="1:14" s="1" customFormat="1" ht="13.8" thickTop="1" x14ac:dyDescent="0.25">
      <c r="A269" s="91"/>
      <c r="D269" s="63"/>
      <c r="E269" s="64"/>
      <c r="F269" s="65"/>
      <c r="G269" s="65"/>
      <c r="H269" s="124"/>
      <c r="I269" s="124"/>
      <c r="N269" s="101"/>
    </row>
    <row r="270" spans="1:14" s="1" customFormat="1" ht="12.75" customHeight="1" thickBot="1" x14ac:dyDescent="0.3">
      <c r="A270" s="91"/>
      <c r="D270" s="92"/>
      <c r="E270" s="93"/>
      <c r="F270" s="94"/>
      <c r="G270" s="94"/>
      <c r="H270" s="95"/>
      <c r="I270" s="95"/>
      <c r="N270" s="101"/>
    </row>
    <row r="271" spans="1:14" s="96" customFormat="1" ht="12.75" customHeight="1" thickTop="1" x14ac:dyDescent="0.25">
      <c r="A271" s="74">
        <v>5</v>
      </c>
      <c r="C271" s="97"/>
      <c r="D271" s="63"/>
      <c r="E271" s="64"/>
      <c r="F271" s="65"/>
      <c r="G271" s="65"/>
      <c r="H271" s="66"/>
      <c r="I271" s="66"/>
      <c r="N271" s="101"/>
    </row>
    <row r="272" spans="1:14" s="96" customFormat="1" ht="12.75" customHeight="1" x14ac:dyDescent="0.25">
      <c r="A272" s="74"/>
      <c r="C272" s="97"/>
      <c r="D272" s="421">
        <v>5</v>
      </c>
      <c r="E272" s="419" t="s">
        <v>86</v>
      </c>
      <c r="F272" s="422"/>
      <c r="G272" s="422"/>
      <c r="H272" s="423"/>
      <c r="I272" s="423"/>
      <c r="N272" s="101"/>
    </row>
    <row r="273" spans="1:14" s="96" customFormat="1" ht="12.75" customHeight="1" x14ac:dyDescent="0.25">
      <c r="A273" s="74"/>
      <c r="C273" s="97"/>
      <c r="D273" s="98"/>
      <c r="E273" s="68"/>
      <c r="F273" s="99"/>
      <c r="G273" s="99"/>
      <c r="H273" s="100"/>
      <c r="I273" s="100"/>
      <c r="N273" s="101"/>
    </row>
    <row r="274" spans="1:14" s="64" customFormat="1" x14ac:dyDescent="0.25">
      <c r="A274" s="109"/>
      <c r="G274" s="125"/>
      <c r="H274" s="89"/>
      <c r="I274" s="89"/>
      <c r="N274" s="101"/>
    </row>
    <row r="275" spans="1:14" s="64" customFormat="1" x14ac:dyDescent="0.25">
      <c r="A275" s="109"/>
      <c r="E275" s="70"/>
      <c r="F275" s="70"/>
      <c r="G275" s="126"/>
      <c r="H275" s="127"/>
      <c r="I275" s="127"/>
      <c r="N275" s="101"/>
    </row>
    <row r="276" spans="1:14" ht="17.25" customHeight="1" thickBot="1" x14ac:dyDescent="0.3">
      <c r="E276" s="418" t="s">
        <v>57</v>
      </c>
      <c r="F276" s="424"/>
      <c r="G276" s="424"/>
      <c r="H276" s="425"/>
      <c r="I276" s="426">
        <f>SUM(I274:I275)</f>
        <v>0</v>
      </c>
      <c r="N276" s="101"/>
    </row>
    <row r="277" spans="1:14" s="1" customFormat="1" ht="9.75" customHeight="1" thickTop="1" x14ac:dyDescent="0.25">
      <c r="A277" s="91"/>
      <c r="D277" s="63"/>
      <c r="E277" s="64"/>
      <c r="F277" s="65"/>
      <c r="G277" s="65"/>
      <c r="H277" s="66"/>
      <c r="I277" s="66"/>
      <c r="N277" s="101"/>
    </row>
    <row r="278" spans="1:14" s="1" customFormat="1" ht="12" customHeight="1" thickBot="1" x14ac:dyDescent="0.3">
      <c r="A278" s="91"/>
      <c r="D278" s="92"/>
      <c r="E278" s="93"/>
      <c r="F278" s="94"/>
      <c r="G278" s="94"/>
      <c r="H278" s="95"/>
      <c r="I278" s="95"/>
      <c r="N278" s="101"/>
    </row>
    <row r="279" spans="1:14" s="96" customFormat="1" ht="12.75" customHeight="1" thickTop="1" x14ac:dyDescent="0.25">
      <c r="A279" s="74">
        <v>6</v>
      </c>
      <c r="C279" s="97"/>
      <c r="D279" s="63"/>
      <c r="E279" s="64"/>
      <c r="F279" s="65"/>
      <c r="G279" s="65"/>
      <c r="H279" s="66"/>
      <c r="I279" s="66"/>
      <c r="N279" s="101"/>
    </row>
    <row r="280" spans="1:14" s="96" customFormat="1" ht="12.75" customHeight="1" x14ac:dyDescent="0.25">
      <c r="A280" s="74"/>
      <c r="C280" s="97"/>
      <c r="D280" s="421">
        <v>6</v>
      </c>
      <c r="E280" s="419" t="s">
        <v>108</v>
      </c>
      <c r="F280" s="422"/>
      <c r="G280" s="422"/>
      <c r="H280" s="423"/>
      <c r="I280" s="423"/>
      <c r="N280" s="101"/>
    </row>
    <row r="281" spans="1:14" x14ac:dyDescent="0.25">
      <c r="A281" s="62">
        <v>61121</v>
      </c>
      <c r="D281" s="98"/>
      <c r="E281" s="68"/>
      <c r="F281" s="99"/>
      <c r="G281" s="99"/>
      <c r="H281" s="100"/>
      <c r="I281" s="100"/>
      <c r="N281" s="101"/>
    </row>
    <row r="282" spans="1:14" ht="26.4" x14ac:dyDescent="0.25">
      <c r="D282" s="470">
        <v>61132</v>
      </c>
      <c r="E282" s="471" t="s">
        <v>497</v>
      </c>
      <c r="F282" s="470" t="s">
        <v>10</v>
      </c>
      <c r="G282" s="470">
        <v>12</v>
      </c>
      <c r="H282" s="472"/>
      <c r="I282" s="472">
        <f>G282*H282</f>
        <v>0</v>
      </c>
      <c r="N282" s="101"/>
    </row>
    <row r="283" spans="1:14" x14ac:dyDescent="0.25">
      <c r="D283" s="470"/>
      <c r="E283" s="471"/>
      <c r="F283" s="470"/>
      <c r="G283" s="470"/>
      <c r="H283" s="472"/>
      <c r="I283" s="472"/>
      <c r="N283" s="101"/>
    </row>
    <row r="284" spans="1:14" ht="39.6" x14ac:dyDescent="0.25">
      <c r="D284" s="470">
        <v>61216</v>
      </c>
      <c r="E284" s="471" t="s">
        <v>82</v>
      </c>
      <c r="F284" s="473" t="s">
        <v>10</v>
      </c>
      <c r="G284" s="470">
        <v>1</v>
      </c>
      <c r="H284" s="472"/>
      <c r="I284" s="472">
        <f>G284*H284</f>
        <v>0</v>
      </c>
      <c r="N284" s="101"/>
    </row>
    <row r="285" spans="1:14" x14ac:dyDescent="0.25">
      <c r="D285" s="543"/>
      <c r="E285" s="471"/>
      <c r="F285" s="470"/>
      <c r="G285" s="470"/>
      <c r="H285" s="472"/>
      <c r="I285" s="472"/>
      <c r="N285" s="101"/>
    </row>
    <row r="286" spans="1:14" s="113" customFormat="1" ht="39.6" x14ac:dyDescent="0.25">
      <c r="A286" s="109">
        <v>61216</v>
      </c>
      <c r="D286" s="470">
        <v>61217</v>
      </c>
      <c r="E286" s="471" t="s">
        <v>498</v>
      </c>
      <c r="F286" s="473" t="s">
        <v>10</v>
      </c>
      <c r="G286" s="474">
        <v>6</v>
      </c>
      <c r="H286" s="475"/>
      <c r="I286" s="475">
        <f>G286*H286</f>
        <v>0</v>
      </c>
      <c r="N286" s="101"/>
    </row>
    <row r="287" spans="1:14" s="113" customFormat="1" x14ac:dyDescent="0.25">
      <c r="A287" s="109"/>
      <c r="D287" s="470"/>
      <c r="E287" s="471"/>
      <c r="F287" s="473"/>
      <c r="G287" s="474"/>
      <c r="H287" s="475"/>
      <c r="I287" s="475"/>
      <c r="N287" s="101"/>
    </row>
    <row r="288" spans="1:14" s="113" customFormat="1" ht="39.6" x14ac:dyDescent="0.25">
      <c r="A288" s="109"/>
      <c r="D288" s="470">
        <v>61218</v>
      </c>
      <c r="E288" s="471" t="s">
        <v>87</v>
      </c>
      <c r="F288" s="473" t="s">
        <v>10</v>
      </c>
      <c r="G288" s="474">
        <v>5</v>
      </c>
      <c r="H288" s="475"/>
      <c r="I288" s="475">
        <f>G288*H288</f>
        <v>0</v>
      </c>
      <c r="N288" s="101"/>
    </row>
    <row r="289" spans="1:14" s="113" customFormat="1" x14ac:dyDescent="0.25">
      <c r="A289" s="109"/>
      <c r="D289" s="477"/>
      <c r="E289" s="474"/>
      <c r="F289" s="473"/>
      <c r="G289" s="474"/>
      <c r="H289" s="475"/>
      <c r="I289" s="475"/>
      <c r="N289" s="101"/>
    </row>
    <row r="290" spans="1:14" s="113" customFormat="1" ht="66" x14ac:dyDescent="0.25">
      <c r="A290" s="109"/>
      <c r="D290" s="470">
        <v>61652</v>
      </c>
      <c r="E290" s="471" t="s">
        <v>499</v>
      </c>
      <c r="F290" s="476" t="s">
        <v>10</v>
      </c>
      <c r="G290" s="471">
        <v>4</v>
      </c>
      <c r="H290" s="478"/>
      <c r="I290" s="478">
        <f>G290*H290</f>
        <v>0</v>
      </c>
      <c r="N290" s="101"/>
    </row>
    <row r="291" spans="1:14" s="113" customFormat="1" x14ac:dyDescent="0.25">
      <c r="A291" s="109"/>
      <c r="D291" s="477"/>
      <c r="E291" s="474"/>
      <c r="F291" s="473"/>
      <c r="G291" s="474"/>
      <c r="H291" s="475"/>
      <c r="I291" s="475"/>
      <c r="N291" s="101"/>
    </row>
    <row r="292" spans="1:14" s="64" customFormat="1" ht="74.25" customHeight="1" x14ac:dyDescent="0.25">
      <c r="A292" s="109"/>
      <c r="D292" s="470">
        <v>61722</v>
      </c>
      <c r="E292" s="471" t="s">
        <v>500</v>
      </c>
      <c r="F292" s="476" t="s">
        <v>10</v>
      </c>
      <c r="G292" s="471">
        <v>2</v>
      </c>
      <c r="H292" s="478"/>
      <c r="I292" s="478">
        <f>G292*H292</f>
        <v>0</v>
      </c>
      <c r="N292" s="101"/>
    </row>
    <row r="293" spans="1:14" s="64" customFormat="1" ht="12.75" customHeight="1" x14ac:dyDescent="0.25">
      <c r="A293" s="109"/>
      <c r="D293" s="559"/>
      <c r="E293" s="471"/>
      <c r="F293" s="476"/>
      <c r="G293" s="471"/>
      <c r="H293" s="478"/>
      <c r="I293" s="478"/>
      <c r="N293" s="101"/>
    </row>
    <row r="294" spans="1:14" ht="27.75" customHeight="1" x14ac:dyDescent="0.25">
      <c r="D294" s="470">
        <v>61721</v>
      </c>
      <c r="E294" s="471" t="s">
        <v>152</v>
      </c>
      <c r="F294" s="470" t="s">
        <v>10</v>
      </c>
      <c r="G294" s="470">
        <v>4</v>
      </c>
      <c r="H294" s="472"/>
      <c r="I294" s="478">
        <f>G294*H294</f>
        <v>0</v>
      </c>
      <c r="N294" s="101"/>
    </row>
    <row r="295" spans="1:14" ht="9.75" customHeight="1" x14ac:dyDescent="0.25">
      <c r="D295" s="543"/>
      <c r="E295" s="471"/>
      <c r="F295" s="470"/>
      <c r="G295" s="470"/>
      <c r="H295" s="472"/>
      <c r="I295" s="478"/>
      <c r="N295" s="101"/>
    </row>
    <row r="296" spans="1:14" ht="95.25" customHeight="1" x14ac:dyDescent="0.25">
      <c r="D296" s="470">
        <v>62111</v>
      </c>
      <c r="E296" s="471" t="s">
        <v>501</v>
      </c>
      <c r="F296" s="470" t="s">
        <v>66</v>
      </c>
      <c r="G296" s="470">
        <v>1170</v>
      </c>
      <c r="H296" s="472"/>
      <c r="I296" s="478">
        <f>G296*H296</f>
        <v>0</v>
      </c>
      <c r="N296" s="101"/>
    </row>
    <row r="297" spans="1:14" ht="15.75" customHeight="1" x14ac:dyDescent="0.25">
      <c r="D297" s="543"/>
      <c r="E297" s="471"/>
      <c r="F297" s="470"/>
      <c r="G297" s="470"/>
      <c r="H297" s="472"/>
      <c r="I297" s="478"/>
      <c r="N297" s="101"/>
    </row>
    <row r="298" spans="1:14" ht="98.25" customHeight="1" x14ac:dyDescent="0.25">
      <c r="D298" s="470">
        <v>61117</v>
      </c>
      <c r="E298" s="471" t="s">
        <v>153</v>
      </c>
      <c r="F298" s="470" t="s">
        <v>66</v>
      </c>
      <c r="G298" s="470">
        <v>3.5</v>
      </c>
      <c r="H298" s="472"/>
      <c r="I298" s="478">
        <f>G298*H298</f>
        <v>0</v>
      </c>
      <c r="N298" s="101"/>
    </row>
    <row r="299" spans="1:14" ht="12.75" customHeight="1" x14ac:dyDescent="0.25">
      <c r="D299" s="470"/>
      <c r="E299" s="471"/>
      <c r="F299" s="470"/>
      <c r="G299" s="470"/>
      <c r="H299" s="472"/>
      <c r="I299" s="478"/>
      <c r="N299" s="101"/>
    </row>
    <row r="300" spans="1:14" ht="94.5" customHeight="1" x14ac:dyDescent="0.25">
      <c r="D300" s="470">
        <v>61223</v>
      </c>
      <c r="E300" s="471" t="s">
        <v>154</v>
      </c>
      <c r="F300" s="470" t="s">
        <v>8</v>
      </c>
      <c r="G300" s="470">
        <v>46</v>
      </c>
      <c r="H300" s="472"/>
      <c r="I300" s="478">
        <f>G300*H300</f>
        <v>0</v>
      </c>
      <c r="N300" s="101"/>
    </row>
    <row r="301" spans="1:14" x14ac:dyDescent="0.25">
      <c r="D301" s="543"/>
      <c r="E301" s="471"/>
      <c r="F301" s="470"/>
      <c r="G301" s="470"/>
      <c r="H301" s="472"/>
      <c r="I301" s="472"/>
      <c r="N301" s="101"/>
    </row>
    <row r="302" spans="1:14" s="101" customFormat="1" ht="48" customHeight="1" x14ac:dyDescent="0.25">
      <c r="A302" s="62"/>
      <c r="C302" s="102"/>
      <c r="D302" s="470">
        <v>63111</v>
      </c>
      <c r="E302" s="471" t="s">
        <v>155</v>
      </c>
      <c r="F302" s="483" t="s">
        <v>10</v>
      </c>
      <c r="G302" s="483">
        <v>13</v>
      </c>
      <c r="H302" s="484"/>
      <c r="I302" s="472">
        <f>G302*H302</f>
        <v>0</v>
      </c>
    </row>
    <row r="303" spans="1:14" s="101" customFormat="1" ht="16.5" customHeight="1" x14ac:dyDescent="0.25">
      <c r="A303" s="62"/>
      <c r="C303" s="102"/>
      <c r="D303" s="69"/>
      <c r="E303" s="70"/>
      <c r="F303" s="71"/>
      <c r="G303" s="71"/>
      <c r="H303" s="72"/>
      <c r="I303" s="72"/>
    </row>
    <row r="304" spans="1:14" s="101" customFormat="1" ht="21" customHeight="1" thickBot="1" x14ac:dyDescent="0.3">
      <c r="A304" s="62"/>
      <c r="C304" s="102"/>
      <c r="D304" s="63"/>
      <c r="E304" s="418" t="s">
        <v>57</v>
      </c>
      <c r="F304" s="424"/>
      <c r="G304" s="424"/>
      <c r="H304" s="425"/>
      <c r="I304" s="426">
        <f>SUM(I282:I303)</f>
        <v>0</v>
      </c>
    </row>
    <row r="305" spans="1:14" s="101" customFormat="1" ht="14.25" customHeight="1" thickTop="1" x14ac:dyDescent="0.25">
      <c r="A305" s="62"/>
      <c r="C305" s="102"/>
      <c r="D305" s="63"/>
      <c r="E305" s="64"/>
      <c r="F305" s="65"/>
      <c r="G305" s="65"/>
      <c r="H305" s="66"/>
      <c r="I305" s="66"/>
    </row>
    <row r="306" spans="1:14" s="101" customFormat="1" ht="12.75" customHeight="1" x14ac:dyDescent="0.25">
      <c r="A306" s="62"/>
      <c r="C306" s="102"/>
      <c r="D306" s="63" t="s">
        <v>156</v>
      </c>
      <c r="E306" s="64"/>
      <c r="F306" s="65"/>
      <c r="G306" s="65"/>
      <c r="H306" s="66"/>
      <c r="I306" s="66"/>
    </row>
    <row r="307" spans="1:14" ht="14.25" customHeight="1" thickBot="1" x14ac:dyDescent="0.3">
      <c r="D307" s="92"/>
      <c r="E307" s="93"/>
      <c r="F307" s="94"/>
      <c r="G307" s="94"/>
      <c r="H307" s="95"/>
      <c r="I307" s="95"/>
      <c r="N307" s="101"/>
    </row>
    <row r="308" spans="1:14" ht="14.25" customHeight="1" thickTop="1" x14ac:dyDescent="0.25">
      <c r="N308" s="101"/>
    </row>
    <row r="309" spans="1:14" x14ac:dyDescent="0.25">
      <c r="N309" s="101"/>
    </row>
    <row r="310" spans="1:14" ht="19.5" customHeight="1" x14ac:dyDescent="0.25">
      <c r="D310" s="421">
        <v>7</v>
      </c>
      <c r="E310" s="419" t="s">
        <v>5</v>
      </c>
      <c r="F310" s="422"/>
      <c r="G310" s="422"/>
      <c r="H310" s="423"/>
      <c r="I310" s="423"/>
      <c r="N310" s="101"/>
    </row>
    <row r="311" spans="1:14" s="1" customFormat="1" ht="18.75" customHeight="1" x14ac:dyDescent="0.25">
      <c r="A311" s="91"/>
      <c r="D311" s="98"/>
      <c r="E311" s="68"/>
      <c r="F311" s="99"/>
      <c r="G311" s="99"/>
      <c r="H311" s="100"/>
      <c r="I311" s="100"/>
      <c r="N311" s="101"/>
    </row>
    <row r="312" spans="1:14" s="1" customFormat="1" x14ac:dyDescent="0.25">
      <c r="A312" s="91"/>
      <c r="D312" s="106"/>
      <c r="E312" s="64"/>
      <c r="F312" s="65"/>
      <c r="G312" s="104"/>
      <c r="H312" s="80"/>
      <c r="I312" s="80"/>
      <c r="N312" s="101"/>
    </row>
    <row r="313" spans="1:14" s="96" customFormat="1" ht="84" customHeight="1" x14ac:dyDescent="0.25">
      <c r="A313" s="74">
        <v>7</v>
      </c>
      <c r="C313" s="97"/>
      <c r="D313" s="560">
        <v>79311</v>
      </c>
      <c r="E313" s="471" t="s">
        <v>565</v>
      </c>
      <c r="F313" s="560" t="s">
        <v>10</v>
      </c>
      <c r="G313" s="561">
        <v>1</v>
      </c>
      <c r="H313" s="562">
        <v>5000</v>
      </c>
      <c r="I313" s="562">
        <f>G313*H313</f>
        <v>5000</v>
      </c>
      <c r="N313" s="101"/>
    </row>
    <row r="314" spans="1:14" s="96" customFormat="1" ht="17.25" customHeight="1" x14ac:dyDescent="0.25">
      <c r="A314" s="74"/>
      <c r="C314" s="97"/>
      <c r="D314" s="550"/>
      <c r="E314" s="471"/>
      <c r="F314" s="548"/>
      <c r="G314" s="548"/>
      <c r="H314" s="547"/>
      <c r="I314" s="547"/>
      <c r="N314" s="101"/>
    </row>
    <row r="315" spans="1:14" s="101" customFormat="1" ht="26.4" x14ac:dyDescent="0.25">
      <c r="A315" s="62"/>
      <c r="C315" s="102"/>
      <c r="D315" s="470" t="s">
        <v>444</v>
      </c>
      <c r="E315" s="471" t="s">
        <v>157</v>
      </c>
      <c r="F315" s="470" t="s">
        <v>10</v>
      </c>
      <c r="G315" s="548">
        <v>1</v>
      </c>
      <c r="H315" s="547"/>
      <c r="I315" s="547">
        <f>G315*H315</f>
        <v>0</v>
      </c>
    </row>
    <row r="316" spans="1:14" s="101" customFormat="1" x14ac:dyDescent="0.25">
      <c r="A316" s="62">
        <v>79311</v>
      </c>
      <c r="C316" s="102"/>
      <c r="D316" s="550"/>
      <c r="E316" s="471"/>
      <c r="F316" s="548"/>
      <c r="G316" s="548"/>
      <c r="H316" s="547"/>
      <c r="I316" s="547"/>
    </row>
    <row r="317" spans="1:14" s="101" customFormat="1" ht="26.4" x14ac:dyDescent="0.25">
      <c r="A317" s="62"/>
      <c r="C317" s="102"/>
      <c r="D317" s="470">
        <v>79514</v>
      </c>
      <c r="E317" s="471" t="s">
        <v>83</v>
      </c>
      <c r="F317" s="548" t="s">
        <v>10</v>
      </c>
      <c r="G317" s="548">
        <v>1</v>
      </c>
      <c r="H317" s="547"/>
      <c r="I317" s="547">
        <f>G317*H317</f>
        <v>0</v>
      </c>
    </row>
    <row r="318" spans="1:14" s="101" customFormat="1" x14ac:dyDescent="0.25">
      <c r="A318" s="62"/>
      <c r="C318" s="102"/>
      <c r="D318" s="470"/>
      <c r="E318" s="471"/>
      <c r="F318" s="548"/>
      <c r="G318" s="548"/>
      <c r="H318" s="547"/>
      <c r="I318" s="547"/>
    </row>
    <row r="319" spans="1:14" s="101" customFormat="1" ht="26.4" x14ac:dyDescent="0.25">
      <c r="A319" s="62"/>
      <c r="C319" s="102"/>
      <c r="D319" s="470" t="s">
        <v>444</v>
      </c>
      <c r="E319" s="471" t="s">
        <v>158</v>
      </c>
      <c r="F319" s="470" t="s">
        <v>10</v>
      </c>
      <c r="G319" s="548">
        <v>1</v>
      </c>
      <c r="H319" s="547"/>
      <c r="I319" s="472">
        <f>G319*H319</f>
        <v>0</v>
      </c>
    </row>
    <row r="320" spans="1:14" s="101" customFormat="1" x14ac:dyDescent="0.25">
      <c r="A320" s="62">
        <v>79514</v>
      </c>
      <c r="C320" s="102"/>
      <c r="D320" s="470"/>
      <c r="E320" s="471"/>
      <c r="F320" s="548"/>
      <c r="G320" s="548"/>
      <c r="H320" s="547"/>
      <c r="I320" s="547"/>
    </row>
    <row r="321" spans="1:14" s="101" customFormat="1" ht="83.4" customHeight="1" x14ac:dyDescent="0.25">
      <c r="A321" s="62"/>
      <c r="C321" s="102"/>
      <c r="D321" s="563" t="s">
        <v>444</v>
      </c>
      <c r="E321" s="471" t="s">
        <v>581</v>
      </c>
      <c r="F321" s="560" t="s">
        <v>10</v>
      </c>
      <c r="G321" s="561">
        <v>1</v>
      </c>
      <c r="H321" s="562">
        <v>20000</v>
      </c>
      <c r="I321" s="564">
        <f>G321*H321</f>
        <v>20000</v>
      </c>
    </row>
    <row r="322" spans="1:14" s="101" customFormat="1" ht="18" customHeight="1" x14ac:dyDescent="0.25">
      <c r="A322" s="62"/>
      <c r="C322" s="102"/>
      <c r="D322" s="106"/>
      <c r="E322" s="116"/>
      <c r="F322" s="117"/>
      <c r="G322" s="117"/>
      <c r="H322" s="73"/>
      <c r="I322" s="73"/>
    </row>
    <row r="323" spans="1:14" s="101" customFormat="1" ht="12.75" customHeight="1" thickBot="1" x14ac:dyDescent="0.3">
      <c r="A323" s="62"/>
      <c r="C323" s="102"/>
      <c r="D323" s="63"/>
      <c r="E323" s="418" t="s">
        <v>57</v>
      </c>
      <c r="F323" s="424"/>
      <c r="G323" s="424"/>
      <c r="H323" s="425"/>
      <c r="I323" s="426">
        <f>SUM(I313:I322)</f>
        <v>25000</v>
      </c>
      <c r="N323" s="432"/>
    </row>
    <row r="324" spans="1:14" s="101" customFormat="1" ht="52.5" customHeight="1" thickTop="1" x14ac:dyDescent="0.25">
      <c r="A324" s="62"/>
      <c r="C324" s="102"/>
      <c r="D324" s="63"/>
      <c r="E324" s="64"/>
      <c r="F324" s="65"/>
      <c r="G324" s="65"/>
      <c r="H324" s="66"/>
      <c r="I324" s="66"/>
    </row>
    <row r="325" spans="1:14" s="101" customFormat="1" x14ac:dyDescent="0.25">
      <c r="A325" s="62"/>
      <c r="C325" s="102"/>
      <c r="D325" s="63"/>
      <c r="E325" s="64"/>
      <c r="F325" s="65"/>
      <c r="G325" s="65"/>
      <c r="H325" s="66"/>
      <c r="I325" s="66"/>
    </row>
    <row r="326" spans="1:14" ht="12.75" customHeight="1" x14ac:dyDescent="0.25">
      <c r="A326" s="62" t="s">
        <v>159</v>
      </c>
    </row>
    <row r="327" spans="1:14" ht="18" customHeight="1" x14ac:dyDescent="0.25"/>
    <row r="328" spans="1:14" ht="11.25" customHeight="1" x14ac:dyDescent="0.25"/>
    <row r="329" spans="1:14" ht="12.75" customHeight="1" x14ac:dyDescent="0.25"/>
    <row r="330" spans="1:14" ht="12.75" customHeight="1" x14ac:dyDescent="0.25"/>
    <row r="331" spans="1:14" ht="12.75" customHeight="1" x14ac:dyDescent="0.25"/>
    <row r="332" spans="1:14" ht="12.75" customHeight="1" x14ac:dyDescent="0.25"/>
    <row r="333" spans="1:14" ht="12.75" customHeight="1" x14ac:dyDescent="0.25"/>
    <row r="334" spans="1:14" ht="12.75" customHeight="1" x14ac:dyDescent="0.25"/>
    <row r="335" spans="1:14" ht="12.75" customHeight="1" x14ac:dyDescent="0.25"/>
    <row r="336" spans="1:14"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row r="1015" ht="12.75" customHeight="1" x14ac:dyDescent="0.25"/>
    <row r="1016" ht="12.75" customHeight="1" x14ac:dyDescent="0.25"/>
    <row r="1017" ht="12.75" customHeight="1" x14ac:dyDescent="0.25"/>
    <row r="1018" ht="12.75" customHeight="1" x14ac:dyDescent="0.25"/>
    <row r="1019" ht="12.75" customHeight="1" x14ac:dyDescent="0.25"/>
    <row r="1020" ht="12.75" customHeight="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row r="1034" ht="12.75" customHeight="1" x14ac:dyDescent="0.25"/>
    <row r="1035" ht="12.75" customHeight="1" x14ac:dyDescent="0.25"/>
    <row r="1036" ht="12.75" customHeight="1" x14ac:dyDescent="0.25"/>
    <row r="1037" ht="12.75" customHeight="1" x14ac:dyDescent="0.25"/>
    <row r="1038" ht="12.75" customHeight="1" x14ac:dyDescent="0.25"/>
    <row r="1039" ht="12.75" customHeight="1" x14ac:dyDescent="0.25"/>
    <row r="1040" ht="12.75" customHeight="1" x14ac:dyDescent="0.25"/>
    <row r="1041" ht="12.75" customHeight="1" x14ac:dyDescent="0.25"/>
    <row r="1042" ht="12.75" customHeight="1" x14ac:dyDescent="0.25"/>
    <row r="1043" ht="12.75" customHeight="1" x14ac:dyDescent="0.25"/>
    <row r="1044" ht="12.75" customHeight="1" x14ac:dyDescent="0.25"/>
    <row r="1045" ht="12.75" customHeight="1" x14ac:dyDescent="0.25"/>
    <row r="1046" ht="12.75" customHeight="1" x14ac:dyDescent="0.25"/>
    <row r="1047" ht="12.75" customHeight="1" x14ac:dyDescent="0.25"/>
    <row r="1048" ht="12.75" customHeight="1" x14ac:dyDescent="0.25"/>
    <row r="1049" ht="12.75" customHeight="1" x14ac:dyDescent="0.25"/>
    <row r="1050" ht="12.75" customHeight="1" x14ac:dyDescent="0.25"/>
    <row r="1051" ht="12.75" customHeight="1" x14ac:dyDescent="0.25"/>
    <row r="1052" ht="12.75" customHeight="1" x14ac:dyDescent="0.25"/>
    <row r="1053" ht="12.75" customHeight="1" x14ac:dyDescent="0.25"/>
    <row r="1054" ht="12.75" customHeight="1" x14ac:dyDescent="0.25"/>
    <row r="1055" ht="12.75" customHeight="1" x14ac:dyDescent="0.25"/>
    <row r="1056"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12.75" customHeight="1" x14ac:dyDescent="0.25"/>
    <row r="1063" ht="12.75" customHeight="1" x14ac:dyDescent="0.25"/>
    <row r="1064" ht="12.75" customHeight="1" x14ac:dyDescent="0.25"/>
    <row r="1065" ht="12.75" customHeight="1" x14ac:dyDescent="0.25"/>
    <row r="1066" ht="12.75" customHeight="1" x14ac:dyDescent="0.25"/>
    <row r="1067" ht="12.75" customHeight="1" x14ac:dyDescent="0.25"/>
    <row r="1068" ht="12.75" customHeight="1" x14ac:dyDescent="0.25"/>
    <row r="1069" ht="12.75" customHeight="1" x14ac:dyDescent="0.25"/>
    <row r="1070" ht="12.75" customHeight="1" x14ac:dyDescent="0.25"/>
    <row r="1071" ht="12.75" customHeight="1" x14ac:dyDescent="0.25"/>
    <row r="1072" ht="12.75" customHeight="1" x14ac:dyDescent="0.25"/>
    <row r="1073" ht="12.75" customHeight="1" x14ac:dyDescent="0.25"/>
    <row r="1074" ht="12.75" customHeight="1" x14ac:dyDescent="0.25"/>
    <row r="1075" ht="12.75" customHeight="1" x14ac:dyDescent="0.25"/>
    <row r="1076" ht="12.75" customHeight="1" x14ac:dyDescent="0.25"/>
    <row r="1077" ht="12.75" customHeight="1" x14ac:dyDescent="0.25"/>
    <row r="1078" ht="12.75" customHeight="1" x14ac:dyDescent="0.25"/>
    <row r="1079" ht="12.75" customHeight="1" x14ac:dyDescent="0.25"/>
    <row r="1080" ht="12.75" customHeight="1" x14ac:dyDescent="0.25"/>
    <row r="1081" ht="12.75" customHeight="1" x14ac:dyDescent="0.25"/>
    <row r="1082" ht="12.75" customHeight="1" x14ac:dyDescent="0.25"/>
    <row r="1083" ht="12.75" customHeight="1" x14ac:dyDescent="0.25"/>
    <row r="1084" ht="12.75" customHeight="1" x14ac:dyDescent="0.25"/>
    <row r="1085" ht="12.75" customHeight="1" x14ac:dyDescent="0.25"/>
    <row r="1086" ht="12.75" customHeight="1" x14ac:dyDescent="0.25"/>
    <row r="1087" ht="12.75" customHeight="1" x14ac:dyDescent="0.25"/>
    <row r="1088" ht="12.75" customHeight="1" x14ac:dyDescent="0.25"/>
    <row r="1089" ht="12.75" customHeight="1" x14ac:dyDescent="0.25"/>
    <row r="1090" ht="12.75" customHeight="1" x14ac:dyDescent="0.25"/>
    <row r="1091" ht="12.75" customHeight="1" x14ac:dyDescent="0.25"/>
    <row r="1092" ht="12.75" customHeight="1" x14ac:dyDescent="0.25"/>
    <row r="1093" ht="12.75" customHeight="1" x14ac:dyDescent="0.25"/>
    <row r="1094" ht="12.75" customHeight="1" x14ac:dyDescent="0.25"/>
    <row r="1095" ht="12.75" customHeight="1" x14ac:dyDescent="0.25"/>
    <row r="1096" ht="12.75" customHeight="1" x14ac:dyDescent="0.25"/>
    <row r="1097" ht="12.75" customHeight="1" x14ac:dyDescent="0.25"/>
    <row r="1098" ht="12.75" customHeight="1" x14ac:dyDescent="0.25"/>
    <row r="1099" ht="12.75" customHeight="1" x14ac:dyDescent="0.25"/>
    <row r="1100" ht="12.75" customHeight="1" x14ac:dyDescent="0.25"/>
    <row r="1101" ht="12.75" customHeight="1" x14ac:dyDescent="0.25"/>
    <row r="1102" ht="12.75" customHeight="1" x14ac:dyDescent="0.25"/>
    <row r="1103" ht="12.75" customHeight="1" x14ac:dyDescent="0.25"/>
    <row r="1104" ht="12.75" customHeight="1" x14ac:dyDescent="0.25"/>
    <row r="1105" ht="12.75" customHeight="1" x14ac:dyDescent="0.25"/>
    <row r="1106" ht="12.75" customHeight="1" x14ac:dyDescent="0.25"/>
    <row r="1107" ht="12.75" customHeight="1" x14ac:dyDescent="0.25"/>
    <row r="1108" ht="12.75" customHeight="1" x14ac:dyDescent="0.25"/>
    <row r="1109" ht="12.75" customHeight="1" x14ac:dyDescent="0.25"/>
    <row r="1110" ht="12.75" customHeight="1" x14ac:dyDescent="0.25"/>
    <row r="1111" ht="12.75" customHeight="1" x14ac:dyDescent="0.25"/>
    <row r="1112" ht="12.75" customHeight="1" x14ac:dyDescent="0.25"/>
    <row r="1113" ht="12.75" customHeight="1" x14ac:dyDescent="0.25"/>
    <row r="1114" ht="12.75" customHeight="1" x14ac:dyDescent="0.25"/>
    <row r="1115" ht="12.75" customHeight="1" x14ac:dyDescent="0.25"/>
    <row r="1116" ht="12.75" customHeight="1" x14ac:dyDescent="0.25"/>
    <row r="1117" ht="12.75" customHeight="1" x14ac:dyDescent="0.25"/>
    <row r="1118" ht="12.75" customHeight="1" x14ac:dyDescent="0.25"/>
    <row r="1119" ht="12.75" customHeight="1" x14ac:dyDescent="0.25"/>
    <row r="1120" ht="12.75" customHeight="1" x14ac:dyDescent="0.25"/>
    <row r="1121" ht="12.75" customHeight="1" x14ac:dyDescent="0.25"/>
    <row r="1122" ht="12.75" customHeight="1" x14ac:dyDescent="0.25"/>
    <row r="1123" ht="12.75" customHeight="1" x14ac:dyDescent="0.25"/>
    <row r="1124" ht="12.75" customHeight="1" x14ac:dyDescent="0.25"/>
    <row r="1125" ht="12.75" customHeight="1" x14ac:dyDescent="0.25"/>
    <row r="1126" ht="12.75" customHeight="1" x14ac:dyDescent="0.25"/>
    <row r="1127" ht="12.75" customHeight="1" x14ac:dyDescent="0.25"/>
    <row r="1128" ht="12.75" customHeight="1" x14ac:dyDescent="0.25"/>
    <row r="1129" ht="12.75" customHeight="1" x14ac:dyDescent="0.25"/>
    <row r="1130" ht="12.75" customHeight="1" x14ac:dyDescent="0.25"/>
    <row r="1131" ht="12.75" customHeight="1" x14ac:dyDescent="0.25"/>
    <row r="1132" ht="12.75" customHeight="1" x14ac:dyDescent="0.25"/>
    <row r="1133" ht="12.75" customHeight="1" x14ac:dyDescent="0.25"/>
    <row r="1134" ht="12.75" customHeight="1" x14ac:dyDescent="0.25"/>
    <row r="1135" ht="12.75" customHeight="1" x14ac:dyDescent="0.25"/>
    <row r="1136" ht="12.75" customHeight="1" x14ac:dyDescent="0.25"/>
    <row r="1137" ht="12.75" customHeight="1" x14ac:dyDescent="0.25"/>
    <row r="1138" ht="12.75" customHeight="1" x14ac:dyDescent="0.25"/>
    <row r="1139" ht="12.75" customHeight="1" x14ac:dyDescent="0.25"/>
    <row r="1140" ht="12.75" customHeight="1" x14ac:dyDescent="0.25"/>
    <row r="1141" ht="12.75" customHeight="1" x14ac:dyDescent="0.25"/>
    <row r="1142" ht="12.75" customHeight="1" x14ac:dyDescent="0.25"/>
    <row r="1143" ht="12.75" customHeight="1" x14ac:dyDescent="0.25"/>
    <row r="1144" ht="12.75" customHeight="1" x14ac:dyDescent="0.25"/>
    <row r="1145" ht="12.75" customHeight="1" x14ac:dyDescent="0.25"/>
    <row r="1146" ht="12.75" customHeight="1" x14ac:dyDescent="0.25"/>
    <row r="1147" ht="12.75" customHeight="1" x14ac:dyDescent="0.25"/>
    <row r="1148" ht="12.75" customHeight="1" x14ac:dyDescent="0.25"/>
    <row r="1149" ht="12.75" customHeight="1" x14ac:dyDescent="0.25"/>
    <row r="1150" ht="12.75" customHeight="1" x14ac:dyDescent="0.25"/>
    <row r="1151" ht="12.75" customHeight="1" x14ac:dyDescent="0.25"/>
    <row r="1152" ht="12.75" customHeight="1" x14ac:dyDescent="0.25"/>
    <row r="1153" ht="12.75" customHeight="1" x14ac:dyDescent="0.25"/>
    <row r="1154" ht="12.75" customHeight="1" x14ac:dyDescent="0.25"/>
    <row r="1155" ht="12.75" customHeight="1" x14ac:dyDescent="0.25"/>
    <row r="1156" ht="12.75" customHeight="1" x14ac:dyDescent="0.25"/>
    <row r="1157" ht="12.75" customHeight="1" x14ac:dyDescent="0.25"/>
    <row r="1158" ht="12.75" customHeight="1" x14ac:dyDescent="0.25"/>
    <row r="1159" ht="12.75" customHeight="1" x14ac:dyDescent="0.25"/>
    <row r="1160" ht="12.75" customHeight="1" x14ac:dyDescent="0.25"/>
    <row r="1161" ht="12.75" customHeight="1" x14ac:dyDescent="0.25"/>
    <row r="1162" ht="12.75" customHeight="1" x14ac:dyDescent="0.25"/>
    <row r="1163" ht="12.75" customHeight="1" x14ac:dyDescent="0.25"/>
    <row r="1164" ht="12.75" customHeight="1" x14ac:dyDescent="0.25"/>
    <row r="1165" ht="12.75" customHeight="1" x14ac:dyDescent="0.25"/>
    <row r="1166" ht="12.75" customHeight="1" x14ac:dyDescent="0.25"/>
    <row r="1167" ht="12.75" customHeight="1" x14ac:dyDescent="0.25"/>
    <row r="1168" ht="12.75" customHeight="1" x14ac:dyDescent="0.25"/>
    <row r="1169" ht="12.75" customHeight="1" x14ac:dyDescent="0.25"/>
    <row r="1170" ht="12.75" customHeight="1" x14ac:dyDescent="0.25"/>
    <row r="1171" ht="12.75" customHeight="1" x14ac:dyDescent="0.25"/>
    <row r="1172" ht="12.75" customHeight="1" x14ac:dyDescent="0.25"/>
    <row r="1173" ht="12.75" customHeight="1" x14ac:dyDescent="0.25"/>
    <row r="1174" ht="12.75" customHeight="1" x14ac:dyDescent="0.25"/>
    <row r="1175" ht="12.75" customHeight="1" x14ac:dyDescent="0.25"/>
    <row r="1176" ht="12.75" customHeight="1" x14ac:dyDescent="0.25"/>
    <row r="1177" ht="12.75" customHeight="1" x14ac:dyDescent="0.25"/>
    <row r="1178" ht="12.75" customHeight="1" x14ac:dyDescent="0.25"/>
    <row r="1179" ht="12.75" customHeight="1" x14ac:dyDescent="0.25"/>
    <row r="1180" ht="12.75" customHeight="1" x14ac:dyDescent="0.25"/>
    <row r="1181" ht="12.75" customHeight="1" x14ac:dyDescent="0.25"/>
    <row r="1182" ht="12.75" customHeight="1" x14ac:dyDescent="0.25"/>
    <row r="1183" ht="12.75" customHeight="1" x14ac:dyDescent="0.25"/>
    <row r="1184" ht="12.75" customHeight="1" x14ac:dyDescent="0.25"/>
    <row r="1185" ht="12.75" customHeight="1" x14ac:dyDescent="0.25"/>
    <row r="1186" ht="12.75" customHeight="1" x14ac:dyDescent="0.25"/>
    <row r="1187" ht="12.75" customHeight="1" x14ac:dyDescent="0.25"/>
    <row r="1188" ht="12.75" customHeight="1" x14ac:dyDescent="0.25"/>
    <row r="1189" ht="12.75" customHeight="1" x14ac:dyDescent="0.25"/>
    <row r="1190" ht="12.75" customHeight="1" x14ac:dyDescent="0.25"/>
    <row r="1191" ht="12.75" customHeight="1" x14ac:dyDescent="0.25"/>
    <row r="1192" ht="12.75" customHeight="1" x14ac:dyDescent="0.25"/>
    <row r="1193" ht="12.75" customHeight="1" x14ac:dyDescent="0.25"/>
    <row r="1194" ht="12.75" customHeight="1" x14ac:dyDescent="0.25"/>
    <row r="1195" ht="12.75" customHeight="1" x14ac:dyDescent="0.25"/>
    <row r="1196" ht="12.75" customHeight="1" x14ac:dyDescent="0.25"/>
    <row r="1197" ht="12.75" customHeight="1" x14ac:dyDescent="0.25"/>
    <row r="1198" ht="12.75" customHeight="1" x14ac:dyDescent="0.25"/>
    <row r="1199" ht="12.75" customHeight="1" x14ac:dyDescent="0.25"/>
    <row r="1200" ht="12.75" customHeight="1" x14ac:dyDescent="0.25"/>
    <row r="1201" ht="12.75" customHeight="1" x14ac:dyDescent="0.25"/>
    <row r="1202" ht="12.75" customHeight="1" x14ac:dyDescent="0.25"/>
    <row r="1203" ht="12.75" customHeight="1" x14ac:dyDescent="0.25"/>
    <row r="1204" ht="12.75" customHeight="1" x14ac:dyDescent="0.25"/>
    <row r="1205" ht="12.75" customHeight="1" x14ac:dyDescent="0.25"/>
    <row r="1206" ht="12.75" customHeight="1" x14ac:dyDescent="0.25"/>
    <row r="1207" ht="12.75" customHeight="1" x14ac:dyDescent="0.25"/>
    <row r="1208" ht="12.75" customHeight="1" x14ac:dyDescent="0.25"/>
    <row r="1209" ht="12.75" customHeight="1" x14ac:dyDescent="0.25"/>
    <row r="1210" ht="12.75" customHeight="1" x14ac:dyDescent="0.25"/>
    <row r="1211" ht="12.75" customHeight="1" x14ac:dyDescent="0.25"/>
    <row r="1212" ht="12.75" customHeight="1" x14ac:dyDescent="0.25"/>
    <row r="1213" ht="12.75" customHeight="1" x14ac:dyDescent="0.25"/>
    <row r="1214" ht="12.75" customHeight="1" x14ac:dyDescent="0.25"/>
    <row r="1215" ht="12.75" customHeight="1" x14ac:dyDescent="0.25"/>
    <row r="1216" ht="12.75" customHeight="1" x14ac:dyDescent="0.25"/>
    <row r="1217" ht="12.75" customHeight="1" x14ac:dyDescent="0.25"/>
    <row r="1218" ht="12.75" customHeight="1" x14ac:dyDescent="0.25"/>
    <row r="1219" ht="12.75" customHeight="1" x14ac:dyDescent="0.25"/>
    <row r="1220" ht="12.75" customHeight="1" x14ac:dyDescent="0.25"/>
    <row r="1221" ht="12.75" customHeight="1" x14ac:dyDescent="0.25"/>
    <row r="1222" ht="12.75" customHeight="1" x14ac:dyDescent="0.25"/>
    <row r="1223" ht="12.75" customHeight="1" x14ac:dyDescent="0.25"/>
    <row r="1224" ht="12.75" customHeight="1" x14ac:dyDescent="0.25"/>
    <row r="1225" ht="12.75" customHeight="1" x14ac:dyDescent="0.25"/>
    <row r="1226" ht="12.75" customHeight="1" x14ac:dyDescent="0.25"/>
    <row r="1227" ht="12.75" customHeight="1" x14ac:dyDescent="0.25"/>
    <row r="1228" ht="12.75" customHeight="1" x14ac:dyDescent="0.25"/>
    <row r="1229" ht="12.75" customHeight="1" x14ac:dyDescent="0.25"/>
    <row r="1230" ht="12.75" customHeight="1" x14ac:dyDescent="0.25"/>
    <row r="1231" ht="12.75" customHeight="1" x14ac:dyDescent="0.25"/>
    <row r="1232" ht="12.75" customHeight="1" x14ac:dyDescent="0.25"/>
    <row r="1233" ht="12.75" customHeight="1" x14ac:dyDescent="0.25"/>
    <row r="1234" ht="12.75" customHeight="1" x14ac:dyDescent="0.25"/>
    <row r="1235" ht="12.75" customHeight="1" x14ac:dyDescent="0.25"/>
    <row r="1236" ht="12.75" customHeight="1" x14ac:dyDescent="0.25"/>
    <row r="1237" ht="12.75" customHeight="1" x14ac:dyDescent="0.25"/>
    <row r="1238" ht="12.75" customHeight="1" x14ac:dyDescent="0.25"/>
    <row r="1239" ht="12.75" customHeight="1" x14ac:dyDescent="0.25"/>
    <row r="1240" ht="12.75" customHeight="1" x14ac:dyDescent="0.25"/>
    <row r="1241" ht="12.75" customHeight="1" x14ac:dyDescent="0.25"/>
    <row r="1242" ht="12.75" customHeight="1" x14ac:dyDescent="0.25"/>
    <row r="1243" ht="12.75" customHeight="1" x14ac:dyDescent="0.25"/>
    <row r="1244" ht="12.75" customHeight="1" x14ac:dyDescent="0.25"/>
    <row r="1245" ht="12.75" customHeight="1" x14ac:dyDescent="0.25"/>
    <row r="1246" ht="12.75" customHeight="1" x14ac:dyDescent="0.25"/>
    <row r="1247" ht="12.75" customHeight="1" x14ac:dyDescent="0.25"/>
    <row r="1248" ht="12.75" customHeight="1" x14ac:dyDescent="0.25"/>
    <row r="1249" ht="12.75" customHeight="1" x14ac:dyDescent="0.25"/>
    <row r="1250" ht="12.75" customHeight="1" x14ac:dyDescent="0.25"/>
    <row r="1251" ht="12.75" customHeight="1" x14ac:dyDescent="0.25"/>
    <row r="1252" ht="12.75" customHeight="1" x14ac:dyDescent="0.25"/>
    <row r="1253" ht="12.75" customHeight="1" x14ac:dyDescent="0.25"/>
    <row r="1254" ht="12.75" customHeight="1" x14ac:dyDescent="0.25"/>
    <row r="1255" ht="12.75" customHeight="1" x14ac:dyDescent="0.25"/>
    <row r="1256" ht="12.75" customHeight="1" x14ac:dyDescent="0.25"/>
    <row r="1257" ht="12.75" customHeight="1" x14ac:dyDescent="0.25"/>
    <row r="1258" ht="12.75" customHeight="1" x14ac:dyDescent="0.25"/>
    <row r="1259" ht="12.75" customHeight="1" x14ac:dyDescent="0.25"/>
    <row r="1260" ht="12.75" customHeight="1" x14ac:dyDescent="0.25"/>
    <row r="1261" ht="12.75" customHeight="1" x14ac:dyDescent="0.25"/>
    <row r="1262" ht="12.75" customHeight="1" x14ac:dyDescent="0.25"/>
    <row r="1263" ht="12.75" customHeight="1" x14ac:dyDescent="0.25"/>
    <row r="1264" ht="12.75" customHeight="1" x14ac:dyDescent="0.25"/>
    <row r="1265" ht="12.75" customHeight="1" x14ac:dyDescent="0.25"/>
    <row r="1266" ht="12.75" customHeight="1" x14ac:dyDescent="0.25"/>
    <row r="1267" ht="12.75" customHeight="1" x14ac:dyDescent="0.25"/>
    <row r="1268" ht="12.75" customHeight="1" x14ac:dyDescent="0.25"/>
    <row r="1269" ht="12.75" customHeight="1" x14ac:dyDescent="0.25"/>
    <row r="1270" ht="12.75" customHeight="1" x14ac:dyDescent="0.25"/>
    <row r="1271" ht="12.75" customHeight="1" x14ac:dyDescent="0.25"/>
    <row r="1272" ht="12.75" customHeight="1" x14ac:dyDescent="0.25"/>
    <row r="1273" ht="12.75" customHeight="1" x14ac:dyDescent="0.25"/>
    <row r="1274" ht="12.75" customHeight="1" x14ac:dyDescent="0.25"/>
    <row r="1275" ht="12.75" customHeight="1" x14ac:dyDescent="0.25"/>
    <row r="1276" ht="12.75" customHeight="1" x14ac:dyDescent="0.25"/>
    <row r="1277" ht="12.75" customHeight="1" x14ac:dyDescent="0.25"/>
    <row r="1278" ht="12.75" customHeight="1" x14ac:dyDescent="0.25"/>
    <row r="1279" ht="12.75" customHeight="1" x14ac:dyDescent="0.25"/>
    <row r="1280" ht="12.75" customHeight="1" x14ac:dyDescent="0.25"/>
    <row r="1281" ht="12.75" customHeight="1" x14ac:dyDescent="0.25"/>
    <row r="1282" ht="12.75" customHeight="1" x14ac:dyDescent="0.25"/>
    <row r="1283" ht="12.75" customHeight="1" x14ac:dyDescent="0.25"/>
    <row r="1284" ht="12.75" customHeight="1" x14ac:dyDescent="0.25"/>
    <row r="1285" ht="12.75" customHeight="1" x14ac:dyDescent="0.25"/>
    <row r="1286" ht="12.75" customHeight="1" x14ac:dyDescent="0.25"/>
    <row r="1287" ht="12.75" customHeight="1" x14ac:dyDescent="0.25"/>
    <row r="1288" ht="12.75" customHeight="1" x14ac:dyDescent="0.25"/>
    <row r="1289" ht="12.75" customHeight="1" x14ac:dyDescent="0.25"/>
    <row r="1290" ht="12.75" customHeight="1" x14ac:dyDescent="0.25"/>
    <row r="1291" ht="12.75" customHeight="1" x14ac:dyDescent="0.25"/>
    <row r="1292" ht="12.75" customHeight="1" x14ac:dyDescent="0.25"/>
    <row r="1293" ht="12.75" customHeight="1" x14ac:dyDescent="0.25"/>
    <row r="1294" ht="12.75" customHeight="1" x14ac:dyDescent="0.25"/>
    <row r="1295" ht="12.75" customHeight="1" x14ac:dyDescent="0.25"/>
    <row r="1296" ht="12.75" customHeight="1" x14ac:dyDescent="0.25"/>
    <row r="1297" ht="12.75" customHeight="1" x14ac:dyDescent="0.25"/>
    <row r="1298" ht="12.75" customHeight="1" x14ac:dyDescent="0.25"/>
    <row r="1299" ht="12.75" customHeight="1" x14ac:dyDescent="0.25"/>
    <row r="1300" ht="12.75" customHeight="1" x14ac:dyDescent="0.25"/>
    <row r="1301" ht="12.75" customHeight="1" x14ac:dyDescent="0.25"/>
    <row r="1302" ht="12.75" customHeight="1" x14ac:dyDescent="0.25"/>
    <row r="1303" ht="12.75" customHeight="1" x14ac:dyDescent="0.25"/>
    <row r="1304" ht="12.75" customHeight="1" x14ac:dyDescent="0.25"/>
    <row r="1305" ht="12.75" customHeight="1" x14ac:dyDescent="0.25"/>
    <row r="1306" ht="12.75" customHeight="1" x14ac:dyDescent="0.25"/>
    <row r="1307" ht="12.75" customHeight="1" x14ac:dyDescent="0.25"/>
    <row r="1308" ht="12.75" customHeight="1" x14ac:dyDescent="0.25"/>
    <row r="1309" ht="12.75" customHeight="1" x14ac:dyDescent="0.25"/>
    <row r="1310" ht="12.75" customHeight="1" x14ac:dyDescent="0.25"/>
    <row r="1311" ht="12.75" customHeight="1" x14ac:dyDescent="0.25"/>
    <row r="1312" ht="12.75" customHeight="1" x14ac:dyDescent="0.25"/>
    <row r="1313" ht="12.75" customHeight="1" x14ac:dyDescent="0.25"/>
    <row r="1314" ht="12.75" customHeight="1" x14ac:dyDescent="0.25"/>
    <row r="1315" ht="12.75" customHeight="1" x14ac:dyDescent="0.25"/>
    <row r="1316" ht="12.75" customHeight="1" x14ac:dyDescent="0.25"/>
    <row r="1317" ht="12.75" customHeight="1" x14ac:dyDescent="0.25"/>
    <row r="1318" ht="12.75" customHeight="1" x14ac:dyDescent="0.25"/>
    <row r="1319" ht="12.75" customHeight="1" x14ac:dyDescent="0.25"/>
    <row r="1320" ht="12.75" customHeight="1" x14ac:dyDescent="0.25"/>
    <row r="1321" ht="12.75" customHeight="1" x14ac:dyDescent="0.25"/>
    <row r="1322" ht="12.75" customHeight="1" x14ac:dyDescent="0.25"/>
    <row r="1323" ht="12.75" customHeight="1" x14ac:dyDescent="0.25"/>
    <row r="1324" ht="12.75" customHeight="1" x14ac:dyDescent="0.25"/>
    <row r="1325" ht="12.75" customHeight="1" x14ac:dyDescent="0.25"/>
    <row r="1326" ht="12.75" customHeight="1" x14ac:dyDescent="0.25"/>
    <row r="1327" ht="12.75" customHeight="1" x14ac:dyDescent="0.25"/>
    <row r="1328" ht="12.75" customHeight="1" x14ac:dyDescent="0.25"/>
    <row r="1329" ht="12.75" customHeight="1" x14ac:dyDescent="0.25"/>
    <row r="1330" ht="12.75" customHeight="1" x14ac:dyDescent="0.25"/>
    <row r="1331" ht="12.75" customHeight="1" x14ac:dyDescent="0.25"/>
    <row r="1332" ht="12.75" customHeight="1" x14ac:dyDescent="0.25"/>
    <row r="1333" ht="12.75" customHeight="1" x14ac:dyDescent="0.25"/>
    <row r="1334" ht="12.75" customHeight="1" x14ac:dyDescent="0.25"/>
    <row r="1335" ht="12.75" customHeight="1" x14ac:dyDescent="0.25"/>
    <row r="1336" ht="12.75" customHeight="1" x14ac:dyDescent="0.25"/>
    <row r="1337" ht="12.75" customHeight="1" x14ac:dyDescent="0.25"/>
    <row r="1338" ht="12.75" customHeight="1" x14ac:dyDescent="0.25"/>
    <row r="1339" ht="12.75" customHeight="1" x14ac:dyDescent="0.25"/>
    <row r="1340" ht="12.75" customHeight="1" x14ac:dyDescent="0.25"/>
    <row r="1341" ht="12.75" customHeight="1" x14ac:dyDescent="0.25"/>
    <row r="1342" ht="12.75" customHeight="1" x14ac:dyDescent="0.25"/>
    <row r="1343" ht="12.75" customHeight="1" x14ac:dyDescent="0.25"/>
    <row r="1344" ht="12.75" customHeight="1" x14ac:dyDescent="0.25"/>
    <row r="1345" ht="12.75" customHeight="1" x14ac:dyDescent="0.25"/>
    <row r="1346" ht="12.75" customHeight="1" x14ac:dyDescent="0.25"/>
    <row r="1347" ht="12.75" customHeight="1" x14ac:dyDescent="0.25"/>
    <row r="1348" ht="12.75" customHeight="1" x14ac:dyDescent="0.25"/>
    <row r="1349" ht="12.75" customHeight="1" x14ac:dyDescent="0.25"/>
    <row r="1350" ht="12.75" customHeight="1" x14ac:dyDescent="0.25"/>
    <row r="1351" ht="12.75" customHeight="1" x14ac:dyDescent="0.25"/>
    <row r="1352" ht="12.75" customHeight="1" x14ac:dyDescent="0.25"/>
    <row r="1353" ht="12.75" customHeight="1" x14ac:dyDescent="0.25"/>
    <row r="1354" ht="12.75" customHeight="1" x14ac:dyDescent="0.25"/>
    <row r="1355" ht="12.75" customHeight="1" x14ac:dyDescent="0.25"/>
    <row r="1356" ht="12.75" customHeight="1" x14ac:dyDescent="0.25"/>
    <row r="1357" ht="12.75" customHeight="1" x14ac:dyDescent="0.25"/>
    <row r="1358" ht="12.75" customHeight="1" x14ac:dyDescent="0.25"/>
    <row r="1359" ht="12.75" customHeight="1" x14ac:dyDescent="0.25"/>
    <row r="1360" ht="12.75" customHeight="1" x14ac:dyDescent="0.25"/>
    <row r="1361" ht="12.75" customHeight="1" x14ac:dyDescent="0.25"/>
    <row r="1362" ht="12.75" customHeight="1" x14ac:dyDescent="0.25"/>
    <row r="1363" ht="12.75" customHeight="1" x14ac:dyDescent="0.25"/>
    <row r="1364" ht="12.75" customHeight="1" x14ac:dyDescent="0.25"/>
    <row r="1365" ht="12.75" customHeight="1" x14ac:dyDescent="0.25"/>
    <row r="1366" ht="12.75" customHeight="1" x14ac:dyDescent="0.25"/>
    <row r="1367" ht="12.75" customHeight="1" x14ac:dyDescent="0.25"/>
    <row r="1368" ht="12.75" customHeight="1" x14ac:dyDescent="0.25"/>
    <row r="1369" ht="12.75" customHeight="1" x14ac:dyDescent="0.25"/>
    <row r="1370" ht="12.75" customHeight="1" x14ac:dyDescent="0.25"/>
    <row r="1371" ht="12.75" customHeight="1" x14ac:dyDescent="0.25"/>
    <row r="1372" ht="12.75" customHeight="1" x14ac:dyDescent="0.25"/>
    <row r="1373" ht="12.75" customHeight="1" x14ac:dyDescent="0.25"/>
    <row r="1374" ht="12.75" customHeight="1" x14ac:dyDescent="0.25"/>
    <row r="1375" ht="12.75" customHeight="1" x14ac:dyDescent="0.25"/>
    <row r="1376" ht="12.75" customHeight="1" x14ac:dyDescent="0.25"/>
    <row r="1377" ht="12.75" customHeight="1" x14ac:dyDescent="0.25"/>
    <row r="1378" ht="12.75" customHeight="1" x14ac:dyDescent="0.25"/>
    <row r="1379" ht="12.75" customHeight="1" x14ac:dyDescent="0.25"/>
    <row r="1380" ht="12.75" customHeight="1" x14ac:dyDescent="0.25"/>
    <row r="1381" ht="12.75" customHeight="1" x14ac:dyDescent="0.25"/>
    <row r="1382" ht="12.75" customHeight="1" x14ac:dyDescent="0.25"/>
    <row r="1383" ht="12.75" customHeight="1" x14ac:dyDescent="0.25"/>
    <row r="1384" ht="12.75" customHeight="1" x14ac:dyDescent="0.25"/>
    <row r="1385" ht="12.75" customHeight="1" x14ac:dyDescent="0.25"/>
    <row r="1386" ht="12.75" customHeight="1" x14ac:dyDescent="0.25"/>
    <row r="1387" ht="12.75" customHeight="1" x14ac:dyDescent="0.25"/>
    <row r="1388" ht="12.75" customHeight="1" x14ac:dyDescent="0.25"/>
    <row r="1389" ht="12.75" customHeight="1" x14ac:dyDescent="0.25"/>
    <row r="1390" ht="12.75" customHeight="1" x14ac:dyDescent="0.25"/>
    <row r="1391" ht="12.75" customHeight="1" x14ac:dyDescent="0.25"/>
    <row r="1392" ht="12.75" customHeight="1" x14ac:dyDescent="0.25"/>
    <row r="1393" ht="12.75" customHeight="1" x14ac:dyDescent="0.25"/>
    <row r="1394" ht="12.75" customHeight="1" x14ac:dyDescent="0.25"/>
    <row r="1395" ht="12.75" customHeight="1" x14ac:dyDescent="0.25"/>
    <row r="1396" ht="12.75" customHeight="1" x14ac:dyDescent="0.25"/>
    <row r="1397" ht="12.75" customHeight="1" x14ac:dyDescent="0.25"/>
    <row r="1398" ht="12.75" customHeight="1" x14ac:dyDescent="0.25"/>
    <row r="1399" ht="12.75" customHeight="1" x14ac:dyDescent="0.25"/>
    <row r="1400" ht="12.75" customHeight="1" x14ac:dyDescent="0.25"/>
    <row r="1401" ht="12.75" customHeight="1" x14ac:dyDescent="0.25"/>
    <row r="1402" ht="12.75" customHeight="1" x14ac:dyDescent="0.25"/>
    <row r="1403" ht="12.75" customHeight="1" x14ac:dyDescent="0.25"/>
    <row r="1404" ht="12.75" customHeight="1" x14ac:dyDescent="0.25"/>
    <row r="1405" ht="12.75" customHeight="1" x14ac:dyDescent="0.25"/>
    <row r="1406" ht="12.75" customHeight="1" x14ac:dyDescent="0.25"/>
    <row r="1407" ht="12.75" customHeight="1" x14ac:dyDescent="0.25"/>
    <row r="1408" ht="12.75" customHeight="1" x14ac:dyDescent="0.25"/>
    <row r="1409" ht="12.75" customHeight="1" x14ac:dyDescent="0.25"/>
    <row r="1410" ht="12.75" customHeight="1" x14ac:dyDescent="0.25"/>
    <row r="1411" ht="12.75" customHeight="1" x14ac:dyDescent="0.25"/>
    <row r="1412" ht="12.75" customHeight="1" x14ac:dyDescent="0.25"/>
    <row r="1413" ht="12.75" customHeight="1" x14ac:dyDescent="0.25"/>
    <row r="1414" ht="12.75" customHeight="1" x14ac:dyDescent="0.25"/>
    <row r="1415" ht="12.75" customHeight="1" x14ac:dyDescent="0.25"/>
    <row r="1416" ht="12.75" customHeight="1" x14ac:dyDescent="0.25"/>
    <row r="1417" ht="12.75" customHeight="1" x14ac:dyDescent="0.25"/>
    <row r="1418" ht="12.75" customHeight="1" x14ac:dyDescent="0.25"/>
    <row r="1419" ht="12.75" customHeight="1" x14ac:dyDescent="0.25"/>
    <row r="1420" ht="12.75" customHeight="1" x14ac:dyDescent="0.25"/>
    <row r="1421" ht="12.75" customHeight="1" x14ac:dyDescent="0.25"/>
    <row r="1422" ht="12.75" customHeight="1" x14ac:dyDescent="0.25"/>
    <row r="1423" ht="12.75" customHeight="1" x14ac:dyDescent="0.25"/>
    <row r="1424" ht="12.75" customHeight="1" x14ac:dyDescent="0.25"/>
    <row r="1425" ht="12.75" customHeight="1" x14ac:dyDescent="0.25"/>
    <row r="1426" ht="12.75" customHeight="1" x14ac:dyDescent="0.25"/>
    <row r="1427" ht="12.75" customHeight="1" x14ac:dyDescent="0.25"/>
    <row r="1428" ht="12.75" customHeight="1" x14ac:dyDescent="0.25"/>
    <row r="1429" ht="12.75" customHeight="1" x14ac:dyDescent="0.25"/>
    <row r="1430" ht="12.75" customHeight="1" x14ac:dyDescent="0.25"/>
    <row r="1431" ht="12.75" customHeight="1" x14ac:dyDescent="0.25"/>
    <row r="1432" ht="12.75" customHeight="1" x14ac:dyDescent="0.25"/>
    <row r="1433" ht="12.75" customHeight="1" x14ac:dyDescent="0.25"/>
    <row r="1434" ht="12.75" customHeight="1" x14ac:dyDescent="0.25"/>
    <row r="1435" ht="12.75" customHeight="1" x14ac:dyDescent="0.25"/>
    <row r="1436" ht="12.75" customHeight="1" x14ac:dyDescent="0.25"/>
    <row r="1437" ht="12.75" customHeight="1" x14ac:dyDescent="0.25"/>
    <row r="1438" ht="12.75" customHeight="1" x14ac:dyDescent="0.25"/>
    <row r="1439" ht="12.75" customHeight="1" x14ac:dyDescent="0.25"/>
    <row r="1440" ht="12.75" customHeight="1" x14ac:dyDescent="0.25"/>
    <row r="1441" ht="12.75" customHeight="1" x14ac:dyDescent="0.25"/>
    <row r="1442" ht="12.75" customHeight="1" x14ac:dyDescent="0.25"/>
    <row r="1443" ht="12.75" customHeight="1" x14ac:dyDescent="0.25"/>
    <row r="1444" ht="12.75" customHeight="1" x14ac:dyDescent="0.25"/>
    <row r="1445" ht="12.75" customHeight="1" x14ac:dyDescent="0.25"/>
    <row r="1446" ht="12.75" customHeight="1" x14ac:dyDescent="0.25"/>
    <row r="1447" ht="12.75" customHeight="1" x14ac:dyDescent="0.25"/>
    <row r="1448" ht="12.75" customHeight="1" x14ac:dyDescent="0.25"/>
    <row r="1449" ht="12.75" customHeight="1" x14ac:dyDescent="0.25"/>
    <row r="1450" ht="12.75" customHeight="1" x14ac:dyDescent="0.25"/>
    <row r="1451" ht="12.75" customHeight="1" x14ac:dyDescent="0.25"/>
    <row r="1452" ht="12.75" customHeight="1" x14ac:dyDescent="0.25"/>
    <row r="1453" ht="12.75" customHeight="1" x14ac:dyDescent="0.25"/>
    <row r="1454" ht="12.75" customHeight="1" x14ac:dyDescent="0.25"/>
    <row r="1455" ht="12.75" customHeight="1" x14ac:dyDescent="0.25"/>
    <row r="1456" ht="12.75" customHeight="1" x14ac:dyDescent="0.25"/>
    <row r="1457" ht="12.75" customHeight="1" x14ac:dyDescent="0.25"/>
    <row r="1458" ht="12.75" customHeight="1" x14ac:dyDescent="0.25"/>
    <row r="1459" ht="12.75" customHeight="1" x14ac:dyDescent="0.25"/>
    <row r="1460" ht="12.75" customHeight="1" x14ac:dyDescent="0.25"/>
    <row r="1461" ht="12.75" customHeight="1" x14ac:dyDescent="0.25"/>
    <row r="1462" ht="12.75" customHeight="1" x14ac:dyDescent="0.25"/>
    <row r="1463" ht="12.75" customHeight="1" x14ac:dyDescent="0.25"/>
    <row r="1464" ht="12.75" customHeight="1" x14ac:dyDescent="0.25"/>
    <row r="1465" ht="12.75" customHeight="1" x14ac:dyDescent="0.25"/>
    <row r="1466" ht="12.75" customHeight="1" x14ac:dyDescent="0.25"/>
    <row r="1467" ht="12.75" customHeight="1" x14ac:dyDescent="0.25"/>
    <row r="1468" ht="12.75" customHeight="1" x14ac:dyDescent="0.25"/>
    <row r="1469" ht="12.75" customHeight="1" x14ac:dyDescent="0.25"/>
    <row r="1470" ht="12.75" customHeight="1" x14ac:dyDescent="0.25"/>
    <row r="1471" ht="12.75" customHeight="1" x14ac:dyDescent="0.25"/>
    <row r="1472" ht="12.75" customHeight="1" x14ac:dyDescent="0.25"/>
    <row r="1473" ht="12.75" customHeight="1" x14ac:dyDescent="0.25"/>
    <row r="1474" ht="12.75" customHeight="1" x14ac:dyDescent="0.25"/>
    <row r="1475" ht="12.75" customHeight="1" x14ac:dyDescent="0.25"/>
    <row r="1476" ht="12.75" customHeight="1" x14ac:dyDescent="0.25"/>
    <row r="1477" ht="12.75" customHeight="1" x14ac:dyDescent="0.25"/>
    <row r="1478" ht="12.75" customHeight="1" x14ac:dyDescent="0.25"/>
    <row r="1479" ht="12.75" customHeight="1" x14ac:dyDescent="0.25"/>
    <row r="1480" ht="12.75" customHeight="1" x14ac:dyDescent="0.25"/>
    <row r="1481" ht="12.75" customHeight="1" x14ac:dyDescent="0.25"/>
    <row r="1482" ht="12.75" customHeight="1" x14ac:dyDescent="0.25"/>
    <row r="1483" ht="12.75" customHeight="1" x14ac:dyDescent="0.25"/>
    <row r="1484" ht="12.75" customHeight="1" x14ac:dyDescent="0.25"/>
    <row r="1485" ht="12.75" customHeight="1" x14ac:dyDescent="0.25"/>
    <row r="1486" ht="12.75" customHeight="1" x14ac:dyDescent="0.25"/>
    <row r="1487" ht="12.75" customHeight="1" x14ac:dyDescent="0.25"/>
    <row r="1488" ht="12.75" customHeight="1" x14ac:dyDescent="0.25"/>
    <row r="1489" ht="12.75" customHeight="1" x14ac:dyDescent="0.25"/>
    <row r="1490" ht="12.75" customHeight="1" x14ac:dyDescent="0.25"/>
    <row r="1491" ht="12.75" customHeight="1" x14ac:dyDescent="0.25"/>
    <row r="1492" ht="12.75" customHeight="1" x14ac:dyDescent="0.25"/>
    <row r="1493" ht="12.75" customHeight="1" x14ac:dyDescent="0.25"/>
    <row r="1494" ht="12.75" customHeight="1" x14ac:dyDescent="0.25"/>
    <row r="1495" ht="12.75" customHeight="1" x14ac:dyDescent="0.25"/>
    <row r="1496" ht="12.75" customHeight="1" x14ac:dyDescent="0.25"/>
    <row r="1497" ht="12.75" customHeight="1" x14ac:dyDescent="0.25"/>
    <row r="1498" ht="12.75" customHeight="1" x14ac:dyDescent="0.25"/>
    <row r="1499" ht="12.75" customHeight="1" x14ac:dyDescent="0.25"/>
    <row r="1500" ht="12.75" customHeight="1" x14ac:dyDescent="0.25"/>
    <row r="1501" ht="12.75" customHeight="1" x14ac:dyDescent="0.25"/>
    <row r="1502" ht="12.75" customHeight="1" x14ac:dyDescent="0.25"/>
    <row r="1503" ht="12.75" customHeight="1" x14ac:dyDescent="0.25"/>
    <row r="1504" ht="12.75" customHeight="1" x14ac:dyDescent="0.25"/>
    <row r="1505" ht="12.75" customHeight="1" x14ac:dyDescent="0.25"/>
    <row r="1506" ht="12.75" customHeight="1" x14ac:dyDescent="0.25"/>
    <row r="1507" ht="12.75" customHeight="1" x14ac:dyDescent="0.25"/>
    <row r="1508" ht="12.75" customHeight="1" x14ac:dyDescent="0.25"/>
    <row r="1509" ht="12.75" customHeight="1" x14ac:dyDescent="0.25"/>
    <row r="1510" ht="12.75" customHeight="1" x14ac:dyDescent="0.25"/>
    <row r="1511" ht="12.75" customHeight="1" x14ac:dyDescent="0.25"/>
    <row r="1512" ht="12.75" customHeight="1" x14ac:dyDescent="0.25"/>
    <row r="1513" ht="12.75" customHeight="1" x14ac:dyDescent="0.25"/>
    <row r="1514" ht="12.75" customHeight="1" x14ac:dyDescent="0.25"/>
    <row r="1515" ht="12.75" customHeight="1" x14ac:dyDescent="0.25"/>
    <row r="1516" ht="12.75" customHeight="1" x14ac:dyDescent="0.25"/>
    <row r="1517" ht="12.75" customHeight="1" x14ac:dyDescent="0.25"/>
    <row r="1518" ht="12.75" customHeight="1" x14ac:dyDescent="0.25"/>
    <row r="1519" ht="12.75" customHeight="1" x14ac:dyDescent="0.25"/>
    <row r="1520" ht="12.75" customHeight="1" x14ac:dyDescent="0.25"/>
    <row r="1521" ht="12.75" customHeight="1" x14ac:dyDescent="0.25"/>
    <row r="1522" ht="12.75" customHeight="1" x14ac:dyDescent="0.25"/>
    <row r="1523" ht="12.75" customHeight="1" x14ac:dyDescent="0.25"/>
    <row r="1524" ht="12.75" customHeight="1" x14ac:dyDescent="0.25"/>
    <row r="1525" ht="12.75" customHeight="1" x14ac:dyDescent="0.25"/>
    <row r="1526" ht="12.75" customHeight="1" x14ac:dyDescent="0.25"/>
    <row r="1527" ht="12.75" customHeight="1" x14ac:dyDescent="0.25"/>
    <row r="1528" ht="12.75" customHeight="1" x14ac:dyDescent="0.25"/>
    <row r="1529" ht="12.75" customHeight="1" x14ac:dyDescent="0.25"/>
    <row r="1530" ht="12.75" customHeight="1" x14ac:dyDescent="0.25"/>
    <row r="1531" ht="12.75" customHeight="1" x14ac:dyDescent="0.25"/>
    <row r="1532" ht="12.75" customHeight="1" x14ac:dyDescent="0.25"/>
    <row r="1533" ht="12.75" customHeight="1" x14ac:dyDescent="0.25"/>
    <row r="1534" ht="12.75" customHeight="1" x14ac:dyDescent="0.25"/>
    <row r="1535" ht="12.75" customHeight="1" x14ac:dyDescent="0.25"/>
    <row r="1536" ht="12.75" customHeight="1" x14ac:dyDescent="0.25"/>
    <row r="1537" ht="12.75" customHeight="1" x14ac:dyDescent="0.25"/>
    <row r="1538" ht="12.75" customHeight="1" x14ac:dyDescent="0.25"/>
    <row r="1539" ht="12.75" customHeight="1" x14ac:dyDescent="0.25"/>
    <row r="1540" ht="12.75" customHeight="1" x14ac:dyDescent="0.25"/>
    <row r="1541" ht="12.75" customHeight="1" x14ac:dyDescent="0.25"/>
    <row r="1542" ht="12.75" customHeight="1" x14ac:dyDescent="0.25"/>
    <row r="1543" ht="12.75" customHeight="1" x14ac:dyDescent="0.25"/>
    <row r="1544" ht="12.75" customHeight="1" x14ac:dyDescent="0.25"/>
    <row r="1545" ht="12.75" customHeight="1" x14ac:dyDescent="0.25"/>
    <row r="1546" ht="12.75" customHeight="1" x14ac:dyDescent="0.25"/>
    <row r="1547" ht="12.75" customHeight="1" x14ac:dyDescent="0.25"/>
    <row r="1548" ht="12.75" customHeight="1" x14ac:dyDescent="0.25"/>
    <row r="1549" ht="12.75" customHeight="1" x14ac:dyDescent="0.25"/>
    <row r="1550" ht="12.75" customHeight="1" x14ac:dyDescent="0.25"/>
    <row r="1551" ht="12.75" customHeight="1" x14ac:dyDescent="0.25"/>
    <row r="1552" ht="12.75" customHeight="1" x14ac:dyDescent="0.25"/>
    <row r="1553" ht="12.75" customHeight="1" x14ac:dyDescent="0.25"/>
    <row r="1554" ht="12.75" customHeight="1" x14ac:dyDescent="0.25"/>
    <row r="1555" ht="12.75" customHeight="1" x14ac:dyDescent="0.25"/>
    <row r="1556" ht="12.75" customHeight="1" x14ac:dyDescent="0.25"/>
    <row r="1557" ht="12.75" customHeight="1" x14ac:dyDescent="0.25"/>
    <row r="1558" ht="12.75" customHeight="1" x14ac:dyDescent="0.25"/>
    <row r="1559" ht="12.75" customHeight="1" x14ac:dyDescent="0.25"/>
    <row r="1560" ht="12.75" customHeight="1" x14ac:dyDescent="0.25"/>
    <row r="1561" ht="12.75" customHeight="1" x14ac:dyDescent="0.25"/>
    <row r="1562" ht="12.75" customHeight="1" x14ac:dyDescent="0.25"/>
    <row r="1563" ht="12.75" customHeight="1" x14ac:dyDescent="0.25"/>
    <row r="1564" ht="12.75" customHeight="1" x14ac:dyDescent="0.25"/>
    <row r="1565" ht="12.75" customHeight="1" x14ac:dyDescent="0.25"/>
    <row r="1566" ht="12.75" customHeight="1" x14ac:dyDescent="0.25"/>
    <row r="1567" ht="12.75" customHeight="1" x14ac:dyDescent="0.25"/>
    <row r="1568" ht="12.75" customHeight="1" x14ac:dyDescent="0.25"/>
    <row r="1569" ht="12.75" customHeight="1" x14ac:dyDescent="0.25"/>
    <row r="1570" ht="12.75" customHeight="1" x14ac:dyDescent="0.25"/>
    <row r="1571" ht="12.75" customHeight="1" x14ac:dyDescent="0.25"/>
    <row r="1572" ht="12.75" customHeight="1" x14ac:dyDescent="0.25"/>
    <row r="1573" ht="12.75" customHeight="1" x14ac:dyDescent="0.25"/>
    <row r="1574" ht="12.75" customHeight="1" x14ac:dyDescent="0.25"/>
    <row r="1575" ht="12.75" customHeight="1" x14ac:dyDescent="0.25"/>
    <row r="1576" ht="12.75" customHeight="1" x14ac:dyDescent="0.25"/>
    <row r="1577" ht="12.75" customHeight="1" x14ac:dyDescent="0.25"/>
    <row r="1578" ht="12.75" customHeight="1" x14ac:dyDescent="0.25"/>
    <row r="1579" ht="12.75" customHeight="1" x14ac:dyDescent="0.25"/>
    <row r="1580" ht="12.75" customHeight="1" x14ac:dyDescent="0.25"/>
    <row r="1581" ht="12.75" customHeight="1" x14ac:dyDescent="0.25"/>
    <row r="1582" ht="12.75" customHeight="1" x14ac:dyDescent="0.25"/>
    <row r="1583" ht="12.75" customHeight="1" x14ac:dyDescent="0.25"/>
    <row r="1584" ht="12.75" customHeight="1" x14ac:dyDescent="0.25"/>
    <row r="1585" ht="12.75" customHeight="1" x14ac:dyDescent="0.25"/>
    <row r="1586" ht="12.75" customHeight="1" x14ac:dyDescent="0.25"/>
    <row r="1587" ht="12.75" customHeight="1" x14ac:dyDescent="0.25"/>
    <row r="1588" ht="12.75" customHeight="1" x14ac:dyDescent="0.25"/>
    <row r="1589" ht="12.75" customHeight="1" x14ac:dyDescent="0.25"/>
    <row r="1590" ht="12.75" customHeight="1" x14ac:dyDescent="0.25"/>
    <row r="1591" ht="12.75" customHeight="1" x14ac:dyDescent="0.25"/>
    <row r="1592" ht="12.75" customHeight="1" x14ac:dyDescent="0.25"/>
    <row r="1593" ht="12.75" customHeight="1" x14ac:dyDescent="0.25"/>
    <row r="1594" ht="12.75" customHeight="1" x14ac:dyDescent="0.25"/>
    <row r="1595" ht="12.75" customHeight="1" x14ac:dyDescent="0.25"/>
    <row r="1596" ht="12.75" customHeight="1" x14ac:dyDescent="0.25"/>
    <row r="1597" ht="12.75" customHeight="1" x14ac:dyDescent="0.25"/>
    <row r="1598" ht="12.75" customHeight="1" x14ac:dyDescent="0.25"/>
    <row r="1599" ht="12.75" customHeight="1" x14ac:dyDescent="0.25"/>
    <row r="1600" ht="12.75" customHeight="1" x14ac:dyDescent="0.25"/>
    <row r="1601" ht="12.75" customHeight="1" x14ac:dyDescent="0.25"/>
    <row r="1602" ht="12.75" customHeight="1" x14ac:dyDescent="0.25"/>
    <row r="1603" ht="12.75" customHeight="1" x14ac:dyDescent="0.25"/>
    <row r="1604" ht="12.75" customHeight="1" x14ac:dyDescent="0.25"/>
    <row r="1605" ht="12.75" customHeight="1" x14ac:dyDescent="0.25"/>
    <row r="1606" ht="12.75" customHeight="1" x14ac:dyDescent="0.25"/>
    <row r="1607" ht="12.75" customHeight="1" x14ac:dyDescent="0.25"/>
    <row r="1608" ht="12.75" customHeight="1" x14ac:dyDescent="0.25"/>
    <row r="1609" ht="12.75" customHeight="1" x14ac:dyDescent="0.25"/>
    <row r="1610" ht="12.75" customHeight="1" x14ac:dyDescent="0.25"/>
    <row r="1611" ht="12.75" customHeight="1" x14ac:dyDescent="0.25"/>
    <row r="1612" ht="12.75" customHeight="1" x14ac:dyDescent="0.25"/>
    <row r="1613" ht="12.75" customHeight="1" x14ac:dyDescent="0.25"/>
    <row r="1614" ht="12.75" customHeight="1" x14ac:dyDescent="0.25"/>
    <row r="1615" ht="12.75" customHeight="1" x14ac:dyDescent="0.25"/>
    <row r="1616" ht="12.75" customHeight="1" x14ac:dyDescent="0.25"/>
    <row r="1617" ht="12.75" customHeight="1" x14ac:dyDescent="0.25"/>
    <row r="1618" ht="12.75" customHeight="1" x14ac:dyDescent="0.25"/>
    <row r="1619" ht="12.75" customHeight="1" x14ac:dyDescent="0.25"/>
    <row r="1620" ht="12.75" customHeight="1" x14ac:dyDescent="0.25"/>
    <row r="1621" ht="12.75" customHeight="1" x14ac:dyDescent="0.25"/>
    <row r="1622" ht="12.75" customHeight="1" x14ac:dyDescent="0.25"/>
    <row r="1623" ht="12.75" customHeight="1" x14ac:dyDescent="0.25"/>
    <row r="1624" ht="12.75" customHeight="1" x14ac:dyDescent="0.25"/>
    <row r="1625" ht="12.75" customHeight="1" x14ac:dyDescent="0.25"/>
    <row r="1626" ht="12.75" customHeight="1" x14ac:dyDescent="0.25"/>
    <row r="1627" ht="12.75" customHeight="1" x14ac:dyDescent="0.25"/>
    <row r="1628" ht="12.75" customHeight="1" x14ac:dyDescent="0.25"/>
    <row r="1629" ht="12.75" customHeight="1" x14ac:dyDescent="0.25"/>
    <row r="1630" ht="12.75" customHeight="1" x14ac:dyDescent="0.25"/>
    <row r="1631" ht="12.75" customHeight="1" x14ac:dyDescent="0.25"/>
    <row r="1632" ht="12.75" customHeight="1" x14ac:dyDescent="0.25"/>
    <row r="1633" ht="12.75" customHeight="1" x14ac:dyDescent="0.25"/>
    <row r="1634" ht="12.75" customHeight="1" x14ac:dyDescent="0.25"/>
    <row r="1635" ht="12.75" customHeight="1" x14ac:dyDescent="0.25"/>
    <row r="1636" ht="12.75" customHeight="1" x14ac:dyDescent="0.25"/>
    <row r="1637" ht="12.75" customHeight="1" x14ac:dyDescent="0.25"/>
    <row r="1638" ht="12.75" customHeight="1" x14ac:dyDescent="0.25"/>
    <row r="1639" ht="12.75" customHeight="1" x14ac:dyDescent="0.25"/>
    <row r="1640" ht="12.75" customHeight="1" x14ac:dyDescent="0.25"/>
    <row r="1641" ht="12.75" customHeight="1" x14ac:dyDescent="0.25"/>
    <row r="1642" ht="12.75" customHeight="1" x14ac:dyDescent="0.25"/>
    <row r="1643" ht="12.75" customHeight="1" x14ac:dyDescent="0.25"/>
    <row r="1644" ht="12.75" customHeight="1" x14ac:dyDescent="0.25"/>
    <row r="1645" ht="12.75" customHeight="1" x14ac:dyDescent="0.25"/>
    <row r="1646" ht="12.75" customHeight="1" x14ac:dyDescent="0.25"/>
    <row r="1647" ht="12.75" customHeight="1" x14ac:dyDescent="0.25"/>
    <row r="1648" ht="12.75" customHeight="1" x14ac:dyDescent="0.25"/>
    <row r="1649" ht="12.75" customHeight="1" x14ac:dyDescent="0.25"/>
    <row r="1650" ht="12.75" customHeight="1" x14ac:dyDescent="0.25"/>
    <row r="1651" ht="12.75" customHeight="1" x14ac:dyDescent="0.25"/>
    <row r="1652" ht="12.75" customHeight="1" x14ac:dyDescent="0.25"/>
    <row r="1653" ht="12.75" customHeight="1" x14ac:dyDescent="0.25"/>
    <row r="1654" ht="12.75" customHeight="1" x14ac:dyDescent="0.25"/>
    <row r="1655" ht="12.75" customHeight="1" x14ac:dyDescent="0.25"/>
    <row r="1656" ht="12.75" customHeight="1" x14ac:dyDescent="0.25"/>
    <row r="1657" ht="12.75" customHeight="1" x14ac:dyDescent="0.25"/>
    <row r="1658" ht="12.75" customHeight="1" x14ac:dyDescent="0.25"/>
    <row r="1659" ht="12.75" customHeight="1" x14ac:dyDescent="0.25"/>
    <row r="1660" ht="12.75" customHeight="1" x14ac:dyDescent="0.25"/>
    <row r="1661" ht="12.75" customHeight="1" x14ac:dyDescent="0.25"/>
    <row r="1662" ht="12.75" customHeight="1" x14ac:dyDescent="0.25"/>
    <row r="1663" ht="12.75" customHeight="1" x14ac:dyDescent="0.25"/>
    <row r="1664" ht="12.75" customHeight="1" x14ac:dyDescent="0.25"/>
    <row r="1665" ht="12.75" customHeight="1" x14ac:dyDescent="0.25"/>
    <row r="1666" ht="12.75" customHeight="1" x14ac:dyDescent="0.25"/>
    <row r="1667" ht="12.75" customHeight="1" x14ac:dyDescent="0.25"/>
    <row r="1668" ht="12.75" customHeight="1" x14ac:dyDescent="0.25"/>
    <row r="1669" ht="12.75" customHeight="1" x14ac:dyDescent="0.25"/>
    <row r="1670" ht="12.75" customHeight="1" x14ac:dyDescent="0.25"/>
    <row r="1671" ht="12.75" customHeight="1" x14ac:dyDescent="0.25"/>
    <row r="1672" ht="12.75" customHeight="1" x14ac:dyDescent="0.25"/>
    <row r="1673" ht="12.75" customHeight="1" x14ac:dyDescent="0.25"/>
    <row r="1674" ht="12.75" customHeight="1" x14ac:dyDescent="0.25"/>
    <row r="1675" ht="12.75" customHeight="1" x14ac:dyDescent="0.25"/>
    <row r="1676" ht="12.75" customHeight="1" x14ac:dyDescent="0.25"/>
    <row r="1677" ht="12.75" customHeight="1" x14ac:dyDescent="0.25"/>
    <row r="1678" ht="12.75" customHeight="1" x14ac:dyDescent="0.25"/>
    <row r="1679" ht="12.75" customHeight="1" x14ac:dyDescent="0.25"/>
    <row r="1680" ht="12.75" customHeight="1" x14ac:dyDescent="0.25"/>
    <row r="1681" ht="12.75" customHeight="1" x14ac:dyDescent="0.25"/>
    <row r="1682" ht="12.75" customHeight="1" x14ac:dyDescent="0.25"/>
    <row r="1683" ht="12.75" customHeight="1" x14ac:dyDescent="0.25"/>
    <row r="1684" ht="12.75" customHeight="1" x14ac:dyDescent="0.25"/>
    <row r="1685" ht="12.75" customHeight="1" x14ac:dyDescent="0.25"/>
    <row r="1686" ht="12.75" customHeight="1" x14ac:dyDescent="0.25"/>
    <row r="1687" ht="12.75" customHeight="1" x14ac:dyDescent="0.25"/>
    <row r="1688" ht="12.75" customHeight="1" x14ac:dyDescent="0.25"/>
    <row r="1689" ht="12.75" customHeight="1" x14ac:dyDescent="0.25"/>
    <row r="1690" ht="12.75" customHeight="1" x14ac:dyDescent="0.25"/>
    <row r="1691" ht="12.75" customHeight="1" x14ac:dyDescent="0.25"/>
    <row r="1692" ht="12.75" customHeight="1" x14ac:dyDescent="0.25"/>
    <row r="1693" ht="12.75" customHeight="1" x14ac:dyDescent="0.25"/>
    <row r="1694" ht="12.75" customHeight="1" x14ac:dyDescent="0.25"/>
    <row r="1695" ht="12.75" customHeight="1" x14ac:dyDescent="0.25"/>
    <row r="1696" ht="12.75" customHeight="1" x14ac:dyDescent="0.25"/>
    <row r="1697" ht="12.75" customHeight="1" x14ac:dyDescent="0.25"/>
    <row r="1698" ht="12.75" customHeight="1" x14ac:dyDescent="0.25"/>
    <row r="1699" ht="12.75" customHeight="1" x14ac:dyDescent="0.25"/>
    <row r="1700" ht="12.75" customHeight="1" x14ac:dyDescent="0.25"/>
    <row r="1701" ht="12.75" customHeight="1" x14ac:dyDescent="0.25"/>
    <row r="1702" ht="12.75" customHeight="1" x14ac:dyDescent="0.25"/>
    <row r="1703" ht="12.75" customHeight="1" x14ac:dyDescent="0.25"/>
    <row r="1704" ht="12.75" customHeight="1" x14ac:dyDescent="0.25"/>
    <row r="1705" ht="12.75" customHeight="1" x14ac:dyDescent="0.25"/>
    <row r="1706" ht="12.75" customHeight="1" x14ac:dyDescent="0.25"/>
    <row r="1707" ht="12.75" customHeight="1" x14ac:dyDescent="0.25"/>
    <row r="1708" ht="12.75" customHeight="1" x14ac:dyDescent="0.25"/>
    <row r="1709" ht="12.75" customHeight="1" x14ac:dyDescent="0.25"/>
    <row r="1710" ht="12.75" customHeight="1" x14ac:dyDescent="0.25"/>
    <row r="1711" ht="12.75" customHeight="1" x14ac:dyDescent="0.25"/>
    <row r="1712" ht="12.75" customHeight="1" x14ac:dyDescent="0.25"/>
    <row r="1713" ht="12.75" customHeight="1" x14ac:dyDescent="0.25"/>
    <row r="1714" ht="12.75" customHeight="1" x14ac:dyDescent="0.25"/>
    <row r="1715" ht="12.75" customHeight="1" x14ac:dyDescent="0.25"/>
    <row r="1716" ht="12.75" customHeight="1" x14ac:dyDescent="0.25"/>
    <row r="1717" ht="12.75" customHeight="1" x14ac:dyDescent="0.25"/>
    <row r="1718" ht="12.75" customHeight="1" x14ac:dyDescent="0.25"/>
    <row r="1719" ht="12.75" customHeight="1" x14ac:dyDescent="0.25"/>
    <row r="1720" ht="12.75" customHeight="1" x14ac:dyDescent="0.25"/>
    <row r="1721" ht="12.75" customHeight="1" x14ac:dyDescent="0.25"/>
    <row r="1722" ht="12.75" customHeight="1" x14ac:dyDescent="0.25"/>
    <row r="1723" ht="12.75" customHeight="1" x14ac:dyDescent="0.25"/>
    <row r="1724" ht="12.75" customHeight="1" x14ac:dyDescent="0.25"/>
    <row r="1725" ht="12.75" customHeight="1" x14ac:dyDescent="0.25"/>
    <row r="1726" ht="12.75" customHeight="1" x14ac:dyDescent="0.25"/>
    <row r="1727" ht="12.75" customHeight="1" x14ac:dyDescent="0.25"/>
    <row r="1728" ht="12.75" customHeight="1" x14ac:dyDescent="0.25"/>
    <row r="1729" ht="12.75" customHeight="1" x14ac:dyDescent="0.25"/>
    <row r="1730" ht="12.75" customHeight="1" x14ac:dyDescent="0.25"/>
    <row r="1731" ht="12.75" customHeight="1" x14ac:dyDescent="0.25"/>
    <row r="1732" ht="12.75" customHeight="1" x14ac:dyDescent="0.25"/>
    <row r="1733" ht="12.75" customHeight="1" x14ac:dyDescent="0.25"/>
    <row r="1734" ht="12.75" customHeight="1" x14ac:dyDescent="0.25"/>
    <row r="1735" ht="12.75" customHeight="1" x14ac:dyDescent="0.25"/>
    <row r="1736" ht="12.75" customHeight="1" x14ac:dyDescent="0.25"/>
    <row r="1737" ht="12.75" customHeight="1" x14ac:dyDescent="0.25"/>
    <row r="1738" ht="12.75" customHeight="1" x14ac:dyDescent="0.25"/>
    <row r="1739" ht="12.75" customHeight="1" x14ac:dyDescent="0.25"/>
    <row r="1740" ht="12.75" customHeight="1" x14ac:dyDescent="0.25"/>
    <row r="1741" ht="12.75" customHeight="1" x14ac:dyDescent="0.25"/>
    <row r="1742" ht="12.75" customHeight="1" x14ac:dyDescent="0.25"/>
    <row r="1743" ht="12.75" customHeight="1" x14ac:dyDescent="0.25"/>
    <row r="1744" ht="12.75" customHeight="1" x14ac:dyDescent="0.25"/>
    <row r="1745" ht="12.75" customHeight="1" x14ac:dyDescent="0.25"/>
    <row r="1746" ht="12.75" customHeight="1" x14ac:dyDescent="0.25"/>
    <row r="1747" ht="12.75" customHeight="1" x14ac:dyDescent="0.25"/>
    <row r="1748" ht="12.75" customHeight="1" x14ac:dyDescent="0.25"/>
    <row r="1749" ht="12.75" customHeight="1" x14ac:dyDescent="0.25"/>
    <row r="1750" ht="12.75" customHeight="1" x14ac:dyDescent="0.25"/>
    <row r="1751" ht="12.75" customHeight="1" x14ac:dyDescent="0.25"/>
    <row r="1752" ht="12.75" customHeight="1" x14ac:dyDescent="0.25"/>
    <row r="1753" ht="12.75" customHeight="1" x14ac:dyDescent="0.25"/>
    <row r="1754" ht="12.75" customHeight="1" x14ac:dyDescent="0.25"/>
    <row r="1755" ht="12.75" customHeight="1" x14ac:dyDescent="0.25"/>
    <row r="1756" ht="12.75" customHeight="1" x14ac:dyDescent="0.25"/>
    <row r="1757" ht="12.75" customHeight="1" x14ac:dyDescent="0.25"/>
    <row r="1758" ht="12.75" customHeight="1" x14ac:dyDescent="0.25"/>
    <row r="1759" ht="12.75" customHeight="1" x14ac:dyDescent="0.25"/>
    <row r="1760" ht="12.75" customHeight="1" x14ac:dyDescent="0.25"/>
    <row r="1761" ht="12.75" customHeight="1" x14ac:dyDescent="0.25"/>
    <row r="1762" ht="12.75" customHeight="1" x14ac:dyDescent="0.25"/>
    <row r="1763" ht="12.75" customHeight="1" x14ac:dyDescent="0.25"/>
    <row r="1764" ht="12.75" customHeight="1" x14ac:dyDescent="0.25"/>
    <row r="1765" ht="12.75" customHeight="1" x14ac:dyDescent="0.25"/>
    <row r="1766" ht="12.75" customHeight="1" x14ac:dyDescent="0.25"/>
    <row r="1767" ht="12.75" customHeight="1" x14ac:dyDescent="0.25"/>
    <row r="1768" ht="12.75" customHeight="1" x14ac:dyDescent="0.25"/>
    <row r="1769" ht="12.75" customHeight="1" x14ac:dyDescent="0.25"/>
    <row r="1770" ht="12.75" customHeight="1" x14ac:dyDescent="0.25"/>
    <row r="1771" ht="12.75" customHeight="1" x14ac:dyDescent="0.25"/>
    <row r="1772" ht="12.75" customHeight="1" x14ac:dyDescent="0.25"/>
    <row r="1773" ht="12.75" customHeight="1" x14ac:dyDescent="0.25"/>
    <row r="1774" ht="12.75" customHeight="1" x14ac:dyDescent="0.25"/>
    <row r="1775" ht="12.75" customHeight="1" x14ac:dyDescent="0.25"/>
    <row r="1776" ht="12.75" customHeight="1" x14ac:dyDescent="0.25"/>
    <row r="1777" ht="12.75" customHeight="1" x14ac:dyDescent="0.25"/>
    <row r="1778" ht="12.75" customHeight="1" x14ac:dyDescent="0.25"/>
    <row r="1779" ht="12.75" customHeight="1" x14ac:dyDescent="0.25"/>
    <row r="1780" ht="12.75" customHeight="1" x14ac:dyDescent="0.25"/>
    <row r="1781" ht="12.75" customHeight="1" x14ac:dyDescent="0.25"/>
    <row r="1782" ht="12.75" customHeight="1" x14ac:dyDescent="0.25"/>
    <row r="1783" ht="12.75" customHeight="1" x14ac:dyDescent="0.25"/>
    <row r="1784" ht="12.75" customHeight="1" x14ac:dyDescent="0.25"/>
    <row r="1785" ht="12.75" customHeight="1" x14ac:dyDescent="0.25"/>
    <row r="1786" ht="12.75" customHeight="1" x14ac:dyDescent="0.25"/>
    <row r="1787" ht="12.75" customHeight="1" x14ac:dyDescent="0.25"/>
    <row r="1788" ht="12.75" customHeight="1" x14ac:dyDescent="0.25"/>
    <row r="1789" ht="12.75" customHeight="1" x14ac:dyDescent="0.25"/>
    <row r="1790" ht="12.75" customHeight="1" x14ac:dyDescent="0.25"/>
    <row r="1791" ht="12.75" customHeight="1" x14ac:dyDescent="0.25"/>
    <row r="1792" ht="12.75" customHeight="1" x14ac:dyDescent="0.25"/>
    <row r="1793" ht="12.75" customHeight="1" x14ac:dyDescent="0.25"/>
    <row r="1794" ht="12.75" customHeight="1" x14ac:dyDescent="0.25"/>
    <row r="1795" ht="12.75" customHeight="1" x14ac:dyDescent="0.25"/>
    <row r="1796" ht="12.75" customHeight="1" x14ac:dyDescent="0.25"/>
    <row r="1797" ht="12.75" customHeight="1" x14ac:dyDescent="0.25"/>
    <row r="1798" ht="12.75" customHeight="1" x14ac:dyDescent="0.25"/>
    <row r="1799" ht="12.75" customHeight="1" x14ac:dyDescent="0.25"/>
    <row r="1800" ht="12.75" customHeight="1" x14ac:dyDescent="0.25"/>
    <row r="1801" ht="12.75" customHeight="1" x14ac:dyDescent="0.25"/>
    <row r="1802" ht="12.75" customHeight="1" x14ac:dyDescent="0.25"/>
    <row r="1803" ht="12.75" customHeight="1" x14ac:dyDescent="0.25"/>
    <row r="1804" ht="12.75" customHeight="1" x14ac:dyDescent="0.25"/>
    <row r="1805" ht="12.75" customHeight="1" x14ac:dyDescent="0.25"/>
    <row r="1806" ht="12.75" customHeight="1" x14ac:dyDescent="0.25"/>
    <row r="1807" ht="12.75" customHeight="1" x14ac:dyDescent="0.25"/>
    <row r="1808" ht="12.75" customHeight="1" x14ac:dyDescent="0.25"/>
    <row r="1809" ht="12.75" customHeight="1" x14ac:dyDescent="0.25"/>
    <row r="1810" ht="12.75" customHeight="1" x14ac:dyDescent="0.25"/>
    <row r="1811" ht="12.75" customHeight="1" x14ac:dyDescent="0.25"/>
    <row r="1812" ht="12.75" customHeight="1" x14ac:dyDescent="0.25"/>
    <row r="1813" ht="12.75" customHeight="1" x14ac:dyDescent="0.25"/>
    <row r="1814" ht="12.75" customHeight="1" x14ac:dyDescent="0.25"/>
    <row r="1815" ht="12.75" customHeight="1" x14ac:dyDescent="0.25"/>
    <row r="1816" ht="12.75" customHeight="1" x14ac:dyDescent="0.25"/>
    <row r="1817" ht="12.75" customHeight="1" x14ac:dyDescent="0.25"/>
    <row r="1818" ht="12.75" customHeight="1" x14ac:dyDescent="0.25"/>
    <row r="1819" ht="12.75" customHeight="1" x14ac:dyDescent="0.25"/>
    <row r="1820" ht="12.75" customHeight="1" x14ac:dyDescent="0.25"/>
    <row r="1821" ht="12.75" customHeight="1" x14ac:dyDescent="0.25"/>
    <row r="1822" ht="12.75" customHeight="1" x14ac:dyDescent="0.25"/>
    <row r="1823" ht="12.75" customHeight="1" x14ac:dyDescent="0.25"/>
    <row r="1824" ht="12.75" customHeight="1" x14ac:dyDescent="0.25"/>
    <row r="1825" ht="12.75" customHeight="1" x14ac:dyDescent="0.25"/>
    <row r="1826" ht="12.75" customHeight="1" x14ac:dyDescent="0.25"/>
    <row r="1827" ht="12.75" customHeight="1" x14ac:dyDescent="0.25"/>
    <row r="1828" ht="12.75" customHeight="1" x14ac:dyDescent="0.25"/>
    <row r="1829" ht="12.75" customHeight="1" x14ac:dyDescent="0.25"/>
    <row r="1830" ht="12.75" customHeight="1" x14ac:dyDescent="0.25"/>
    <row r="1831" ht="12.75" customHeight="1" x14ac:dyDescent="0.25"/>
    <row r="1832" ht="12.75" customHeight="1" x14ac:dyDescent="0.25"/>
    <row r="1833" ht="12.75" customHeight="1" x14ac:dyDescent="0.25"/>
    <row r="1834" ht="12.75" customHeight="1" x14ac:dyDescent="0.25"/>
    <row r="1835" ht="12.75" customHeight="1" x14ac:dyDescent="0.25"/>
    <row r="1836" ht="12.75" customHeight="1" x14ac:dyDescent="0.25"/>
    <row r="1837" ht="12.75" customHeight="1" x14ac:dyDescent="0.25"/>
    <row r="1838" ht="12.75" customHeight="1" x14ac:dyDescent="0.25"/>
    <row r="1839" ht="12.75" customHeight="1" x14ac:dyDescent="0.25"/>
    <row r="1840" ht="12.75" customHeight="1" x14ac:dyDescent="0.25"/>
    <row r="1841" ht="12.75" customHeight="1" x14ac:dyDescent="0.25"/>
    <row r="1842" ht="12.75" customHeight="1" x14ac:dyDescent="0.25"/>
    <row r="1843" ht="12.75" customHeight="1" x14ac:dyDescent="0.25"/>
    <row r="1844" ht="12.75" customHeight="1" x14ac:dyDescent="0.25"/>
    <row r="1845" ht="12.75" customHeight="1" x14ac:dyDescent="0.25"/>
    <row r="1846" ht="12.75" customHeight="1" x14ac:dyDescent="0.25"/>
    <row r="1847" ht="12.75" customHeight="1" x14ac:dyDescent="0.25"/>
    <row r="1848" ht="12.75" customHeight="1" x14ac:dyDescent="0.25"/>
    <row r="1849" ht="12.75" customHeight="1" x14ac:dyDescent="0.25"/>
    <row r="1850" ht="12.75" customHeight="1" x14ac:dyDescent="0.25"/>
    <row r="1851" ht="12.75" customHeight="1" x14ac:dyDescent="0.25"/>
    <row r="1852" ht="12.75" customHeight="1" x14ac:dyDescent="0.25"/>
    <row r="1853" ht="12.75" customHeight="1" x14ac:dyDescent="0.25"/>
    <row r="1854" ht="12.75" customHeight="1" x14ac:dyDescent="0.25"/>
    <row r="1855" ht="12.75" customHeight="1" x14ac:dyDescent="0.25"/>
    <row r="1856" ht="12.75" customHeight="1" x14ac:dyDescent="0.25"/>
    <row r="1857" ht="12.75" customHeight="1" x14ac:dyDescent="0.25"/>
    <row r="1858" ht="12.75" customHeight="1" x14ac:dyDescent="0.25"/>
    <row r="1859" ht="12.75" customHeight="1" x14ac:dyDescent="0.25"/>
    <row r="1860" ht="12.75" customHeight="1" x14ac:dyDescent="0.25"/>
    <row r="1861" ht="12.75" customHeight="1" x14ac:dyDescent="0.25"/>
    <row r="1862" ht="12.75" customHeight="1" x14ac:dyDescent="0.25"/>
    <row r="1863" ht="12.75" customHeight="1" x14ac:dyDescent="0.25"/>
    <row r="1864" ht="12.75" customHeight="1" x14ac:dyDescent="0.25"/>
    <row r="1865" ht="12.75" customHeight="1" x14ac:dyDescent="0.25"/>
    <row r="1866" ht="12.75" customHeight="1" x14ac:dyDescent="0.25"/>
    <row r="1867" ht="12.75" customHeight="1" x14ac:dyDescent="0.25"/>
    <row r="1868" ht="12.75" customHeight="1" x14ac:dyDescent="0.25"/>
    <row r="1869" ht="12.75" customHeight="1" x14ac:dyDescent="0.25"/>
    <row r="1870" ht="12.75" customHeight="1" x14ac:dyDescent="0.25"/>
    <row r="1871" ht="12.75" customHeight="1" x14ac:dyDescent="0.25"/>
    <row r="1872" ht="12.75" customHeight="1" x14ac:dyDescent="0.25"/>
    <row r="1873" ht="12.75" customHeight="1" x14ac:dyDescent="0.25"/>
    <row r="1874" ht="12.75" customHeight="1" x14ac:dyDescent="0.25"/>
    <row r="1875" ht="12.75" customHeight="1" x14ac:dyDescent="0.25"/>
    <row r="1876" ht="12.75" customHeight="1" x14ac:dyDescent="0.25"/>
    <row r="1877" ht="12.75" customHeight="1" x14ac:dyDescent="0.25"/>
    <row r="1878" ht="12.75" customHeight="1" x14ac:dyDescent="0.25"/>
    <row r="1879" ht="12.75" customHeight="1" x14ac:dyDescent="0.25"/>
    <row r="1880" ht="12.75" customHeight="1" x14ac:dyDescent="0.25"/>
    <row r="1881" ht="12.75" customHeight="1" x14ac:dyDescent="0.25"/>
    <row r="1882" ht="12.75" customHeight="1" x14ac:dyDescent="0.25"/>
    <row r="1883" ht="12.75" customHeight="1" x14ac:dyDescent="0.25"/>
    <row r="1884" ht="12.75" customHeight="1" x14ac:dyDescent="0.25"/>
    <row r="1885" ht="12.75" customHeight="1" x14ac:dyDescent="0.25"/>
    <row r="1886" ht="12.75" customHeight="1" x14ac:dyDescent="0.25"/>
    <row r="1887" ht="12.75" customHeight="1" x14ac:dyDescent="0.25"/>
    <row r="1888" ht="12.75" customHeight="1" x14ac:dyDescent="0.25"/>
    <row r="1889" ht="12.75" customHeight="1" x14ac:dyDescent="0.25"/>
    <row r="1890" ht="12.75" customHeight="1" x14ac:dyDescent="0.25"/>
    <row r="1891" ht="12.75" customHeight="1" x14ac:dyDescent="0.25"/>
    <row r="1892" ht="12.75" customHeight="1" x14ac:dyDescent="0.25"/>
    <row r="1893" ht="12.75" customHeight="1" x14ac:dyDescent="0.25"/>
    <row r="1894" ht="12.75" customHeight="1" x14ac:dyDescent="0.25"/>
    <row r="1895" ht="12.75" customHeight="1" x14ac:dyDescent="0.25"/>
    <row r="1896" ht="12.75" customHeight="1" x14ac:dyDescent="0.25"/>
    <row r="1897" ht="12.75" customHeight="1" x14ac:dyDescent="0.25"/>
    <row r="1898" ht="12.75" customHeight="1" x14ac:dyDescent="0.25"/>
    <row r="1899" ht="12.75" customHeight="1" x14ac:dyDescent="0.25"/>
    <row r="1900" ht="12.75" customHeight="1" x14ac:dyDescent="0.25"/>
    <row r="1901" ht="12.75" customHeight="1" x14ac:dyDescent="0.25"/>
    <row r="1902" ht="12.75" customHeight="1" x14ac:dyDescent="0.25"/>
    <row r="1903" ht="12.75" customHeight="1" x14ac:dyDescent="0.25"/>
    <row r="1904" ht="12.75" customHeight="1" x14ac:dyDescent="0.25"/>
    <row r="1905" ht="12.75" customHeight="1" x14ac:dyDescent="0.25"/>
    <row r="1906" ht="12.75" customHeight="1" x14ac:dyDescent="0.25"/>
    <row r="1907" ht="12.75" customHeight="1" x14ac:dyDescent="0.25"/>
    <row r="1908" ht="12.75" customHeight="1" x14ac:dyDescent="0.25"/>
    <row r="1909" ht="12.75" customHeight="1" x14ac:dyDescent="0.25"/>
    <row r="1910" ht="12.75" customHeight="1" x14ac:dyDescent="0.25"/>
    <row r="1911" ht="12.75" customHeight="1" x14ac:dyDescent="0.25"/>
    <row r="1912" ht="12.75" customHeight="1" x14ac:dyDescent="0.25"/>
    <row r="1913" ht="12.75" customHeight="1" x14ac:dyDescent="0.25"/>
    <row r="1914" ht="12.75" customHeight="1" x14ac:dyDescent="0.25"/>
    <row r="1915" ht="12.75" customHeight="1" x14ac:dyDescent="0.25"/>
    <row r="1916" ht="12.75" customHeight="1" x14ac:dyDescent="0.25"/>
    <row r="1917" ht="12.75" customHeight="1" x14ac:dyDescent="0.25"/>
    <row r="1918" ht="12.75" customHeight="1" x14ac:dyDescent="0.25"/>
    <row r="1919" ht="12.75" customHeight="1" x14ac:dyDescent="0.25"/>
    <row r="1920" ht="12.75" customHeight="1" x14ac:dyDescent="0.25"/>
    <row r="1921" ht="12.75" customHeight="1" x14ac:dyDescent="0.25"/>
    <row r="1922" ht="12.75" customHeight="1" x14ac:dyDescent="0.25"/>
    <row r="1923" ht="12.75" customHeight="1" x14ac:dyDescent="0.25"/>
    <row r="1924" ht="12.75" customHeight="1" x14ac:dyDescent="0.25"/>
    <row r="1925" ht="12.75" customHeight="1" x14ac:dyDescent="0.25"/>
    <row r="1926" ht="12.75" customHeight="1" x14ac:dyDescent="0.25"/>
    <row r="1927" ht="12.75" customHeight="1" x14ac:dyDescent="0.25"/>
    <row r="1928" ht="12.75" customHeight="1" x14ac:dyDescent="0.25"/>
    <row r="1929" ht="12.75" customHeight="1" x14ac:dyDescent="0.25"/>
    <row r="1930" ht="12.75" customHeight="1" x14ac:dyDescent="0.25"/>
    <row r="1931" ht="12.75" customHeight="1" x14ac:dyDescent="0.25"/>
    <row r="1932" ht="12.75" customHeight="1" x14ac:dyDescent="0.25"/>
    <row r="1933" ht="12.75" customHeight="1" x14ac:dyDescent="0.25"/>
    <row r="1934" ht="12.75" customHeight="1" x14ac:dyDescent="0.25"/>
    <row r="1935" ht="12.75" customHeight="1" x14ac:dyDescent="0.25"/>
    <row r="1936" ht="12.75" customHeight="1" x14ac:dyDescent="0.25"/>
    <row r="1937" ht="12.75" customHeight="1" x14ac:dyDescent="0.25"/>
    <row r="1938" ht="12.75" customHeight="1" x14ac:dyDescent="0.25"/>
    <row r="1939" ht="12.75" customHeight="1" x14ac:dyDescent="0.25"/>
    <row r="1940" ht="12.75" customHeight="1" x14ac:dyDescent="0.25"/>
    <row r="1941" ht="12.75" customHeight="1" x14ac:dyDescent="0.25"/>
    <row r="1942" ht="12.75" customHeight="1" x14ac:dyDescent="0.25"/>
    <row r="1943" ht="12.75" customHeight="1" x14ac:dyDescent="0.25"/>
    <row r="1944" ht="12.75" customHeight="1" x14ac:dyDescent="0.25"/>
    <row r="1945" ht="12.75" customHeight="1" x14ac:dyDescent="0.25"/>
    <row r="1946" ht="12.75" customHeight="1" x14ac:dyDescent="0.25"/>
    <row r="1947" ht="12.75" customHeight="1" x14ac:dyDescent="0.25"/>
    <row r="1948" ht="12.75" customHeight="1" x14ac:dyDescent="0.25"/>
    <row r="1949" ht="12.75" customHeight="1" x14ac:dyDescent="0.25"/>
    <row r="1950" ht="12.75" customHeight="1" x14ac:dyDescent="0.25"/>
    <row r="1951" ht="12.75" customHeight="1" x14ac:dyDescent="0.25"/>
    <row r="1952" ht="12.75" customHeight="1" x14ac:dyDescent="0.25"/>
    <row r="1953" ht="12.75" customHeight="1" x14ac:dyDescent="0.25"/>
    <row r="1954" ht="12.75" customHeight="1" x14ac:dyDescent="0.25"/>
    <row r="1955" ht="12.75" customHeight="1" x14ac:dyDescent="0.25"/>
    <row r="1956" ht="12.75" customHeight="1" x14ac:dyDescent="0.25"/>
    <row r="1957" ht="12.75" customHeight="1" x14ac:dyDescent="0.25"/>
    <row r="1958" ht="12.75" customHeight="1" x14ac:dyDescent="0.25"/>
    <row r="1959" ht="12.75" customHeight="1" x14ac:dyDescent="0.25"/>
    <row r="1960" ht="12.75" customHeight="1" x14ac:dyDescent="0.25"/>
    <row r="1961" ht="12.75" customHeight="1" x14ac:dyDescent="0.25"/>
    <row r="1962" ht="12.75" customHeight="1" x14ac:dyDescent="0.25"/>
    <row r="1963" ht="12.75" customHeight="1" x14ac:dyDescent="0.25"/>
    <row r="1964" ht="12.75" customHeight="1" x14ac:dyDescent="0.25"/>
    <row r="1965" ht="12.75" customHeight="1" x14ac:dyDescent="0.25"/>
    <row r="1966" ht="12.75" customHeight="1" x14ac:dyDescent="0.25"/>
    <row r="1967" ht="12.75" customHeight="1" x14ac:dyDescent="0.25"/>
    <row r="1968" ht="12.75" customHeight="1" x14ac:dyDescent="0.25"/>
    <row r="1969" ht="12.75" customHeight="1" x14ac:dyDescent="0.25"/>
    <row r="1970" ht="12.75" customHeight="1" x14ac:dyDescent="0.25"/>
    <row r="1971" ht="12.75" customHeight="1" x14ac:dyDescent="0.25"/>
    <row r="1972" ht="12.75" customHeight="1" x14ac:dyDescent="0.25"/>
    <row r="1973" ht="12.75" customHeight="1" x14ac:dyDescent="0.25"/>
    <row r="1974" ht="12.75" customHeight="1" x14ac:dyDescent="0.25"/>
    <row r="1975" ht="12.75" customHeight="1" x14ac:dyDescent="0.25"/>
    <row r="1976" ht="12.75" customHeight="1" x14ac:dyDescent="0.25"/>
    <row r="1977" ht="12.75" customHeight="1" x14ac:dyDescent="0.25"/>
    <row r="1978" ht="12.75" customHeight="1" x14ac:dyDescent="0.25"/>
    <row r="1979" ht="12.75" customHeight="1" x14ac:dyDescent="0.25"/>
    <row r="1980" ht="12.75" customHeight="1" x14ac:dyDescent="0.25"/>
    <row r="1981" ht="12.75" customHeight="1" x14ac:dyDescent="0.25"/>
    <row r="1982" ht="12.75" customHeight="1" x14ac:dyDescent="0.25"/>
    <row r="1983" ht="12.75" customHeight="1" x14ac:dyDescent="0.25"/>
    <row r="1984" ht="12.75" customHeight="1" x14ac:dyDescent="0.25"/>
    <row r="1985" ht="12.75" customHeight="1" x14ac:dyDescent="0.25"/>
    <row r="1986" ht="12.75" customHeight="1" x14ac:dyDescent="0.25"/>
    <row r="1987" ht="12.75" customHeight="1" x14ac:dyDescent="0.25"/>
    <row r="1988" ht="12.75" customHeight="1" x14ac:dyDescent="0.25"/>
    <row r="1989" ht="12.75" customHeight="1" x14ac:dyDescent="0.25"/>
    <row r="1990" ht="12.75" customHeight="1" x14ac:dyDescent="0.25"/>
    <row r="1991" ht="12.75" customHeight="1" x14ac:dyDescent="0.25"/>
    <row r="1992" ht="12.75" customHeight="1" x14ac:dyDescent="0.25"/>
    <row r="1993" ht="12.75" customHeight="1" x14ac:dyDescent="0.25"/>
    <row r="1994" ht="12.75" customHeight="1" x14ac:dyDescent="0.25"/>
    <row r="1995" ht="12.75" customHeight="1" x14ac:dyDescent="0.25"/>
    <row r="1996" ht="12.75" customHeight="1" x14ac:dyDescent="0.25"/>
    <row r="1997" ht="12.75" customHeight="1" x14ac:dyDescent="0.25"/>
    <row r="1998" ht="12.75" customHeight="1" x14ac:dyDescent="0.25"/>
    <row r="1999" ht="12.75" customHeight="1" x14ac:dyDescent="0.25"/>
    <row r="2000" ht="12.75" customHeight="1" x14ac:dyDescent="0.25"/>
    <row r="2001" ht="12.75" customHeight="1" x14ac:dyDescent="0.25"/>
    <row r="2002" ht="12.75" customHeight="1" x14ac:dyDescent="0.25"/>
    <row r="2003" ht="12.75" customHeight="1" x14ac:dyDescent="0.25"/>
    <row r="2004" ht="12.75" customHeight="1" x14ac:dyDescent="0.25"/>
    <row r="2005" ht="12.75" customHeight="1" x14ac:dyDescent="0.25"/>
    <row r="2006" ht="12.75" customHeight="1" x14ac:dyDescent="0.25"/>
    <row r="2007" ht="12.75" customHeight="1" x14ac:dyDescent="0.25"/>
    <row r="2008" ht="12.75" customHeight="1" x14ac:dyDescent="0.25"/>
    <row r="2009" ht="12.75" customHeight="1" x14ac:dyDescent="0.25"/>
    <row r="2010" ht="12.75" customHeight="1" x14ac:dyDescent="0.25"/>
    <row r="2011" ht="12.75" customHeight="1" x14ac:dyDescent="0.25"/>
    <row r="2012" ht="12.75" customHeight="1" x14ac:dyDescent="0.25"/>
    <row r="2013" ht="12.75" customHeight="1" x14ac:dyDescent="0.25"/>
    <row r="2014" ht="12.75" customHeight="1" x14ac:dyDescent="0.25"/>
    <row r="2015" ht="12.75" customHeight="1" x14ac:dyDescent="0.25"/>
    <row r="2016" ht="12.75" customHeight="1" x14ac:dyDescent="0.25"/>
    <row r="2017" ht="12.75" customHeight="1" x14ac:dyDescent="0.25"/>
    <row r="2018" ht="12.75" customHeight="1" x14ac:dyDescent="0.25"/>
    <row r="2019" ht="12.75" customHeight="1" x14ac:dyDescent="0.25"/>
    <row r="2020" ht="12.75" customHeight="1" x14ac:dyDescent="0.25"/>
    <row r="2021" ht="12.75" customHeight="1" x14ac:dyDescent="0.25"/>
    <row r="2022" ht="12.75" customHeight="1" x14ac:dyDescent="0.25"/>
    <row r="2023" ht="12.75" customHeight="1" x14ac:dyDescent="0.25"/>
    <row r="2024" ht="12.75" customHeight="1" x14ac:dyDescent="0.25"/>
    <row r="2025" ht="12.75" customHeight="1" x14ac:dyDescent="0.25"/>
    <row r="2026" ht="12.75" customHeight="1" x14ac:dyDescent="0.25"/>
    <row r="2027" ht="12.75" customHeight="1" x14ac:dyDescent="0.25"/>
    <row r="2028" ht="12.75" customHeight="1" x14ac:dyDescent="0.25"/>
    <row r="2029" ht="12.75" customHeight="1" x14ac:dyDescent="0.25"/>
    <row r="2030" ht="12.75" customHeight="1" x14ac:dyDescent="0.25"/>
    <row r="2031" ht="12.75" customHeight="1" x14ac:dyDescent="0.25"/>
    <row r="2032" ht="12.75" customHeight="1" x14ac:dyDescent="0.25"/>
    <row r="2033" ht="12.75" customHeight="1" x14ac:dyDescent="0.25"/>
    <row r="2034" ht="12.75" customHeight="1" x14ac:dyDescent="0.25"/>
    <row r="2035" ht="12.75" customHeight="1" x14ac:dyDescent="0.25"/>
    <row r="2036" ht="12.75" customHeight="1" x14ac:dyDescent="0.25"/>
    <row r="2037" ht="12.75" customHeight="1" x14ac:dyDescent="0.25"/>
    <row r="2038" ht="12.75" customHeight="1" x14ac:dyDescent="0.25"/>
    <row r="2039" ht="12.75" customHeight="1" x14ac:dyDescent="0.25"/>
    <row r="2040" ht="12.75" customHeight="1" x14ac:dyDescent="0.25"/>
    <row r="2041" ht="12.75" customHeight="1" x14ac:dyDescent="0.25"/>
    <row r="2042" ht="12.75" customHeight="1" x14ac:dyDescent="0.25"/>
    <row r="2043" ht="12.75" customHeight="1" x14ac:dyDescent="0.25"/>
    <row r="2044" ht="12.75" customHeight="1" x14ac:dyDescent="0.25"/>
    <row r="2045" ht="12.75" customHeight="1" x14ac:dyDescent="0.25"/>
    <row r="2046" ht="12.75" customHeight="1" x14ac:dyDescent="0.25"/>
    <row r="2047" ht="12.75" customHeight="1" x14ac:dyDescent="0.25"/>
    <row r="2048" ht="12.75" customHeight="1" x14ac:dyDescent="0.25"/>
    <row r="2049" ht="12.75" customHeight="1" x14ac:dyDescent="0.25"/>
    <row r="2050" ht="12.75" customHeight="1" x14ac:dyDescent="0.25"/>
    <row r="2051" ht="12.75" customHeight="1" x14ac:dyDescent="0.25"/>
    <row r="2052" ht="12.75" customHeight="1" x14ac:dyDescent="0.25"/>
    <row r="2053" ht="12.75" customHeight="1" x14ac:dyDescent="0.25"/>
    <row r="2054" ht="12.75" customHeight="1" x14ac:dyDescent="0.25"/>
    <row r="2055" ht="12.75" customHeight="1" x14ac:dyDescent="0.25"/>
    <row r="2056" ht="12.75" customHeight="1" x14ac:dyDescent="0.25"/>
    <row r="2057" ht="12.75" customHeight="1" x14ac:dyDescent="0.25"/>
    <row r="2058" ht="12.75" customHeight="1" x14ac:dyDescent="0.25"/>
    <row r="2059" ht="12.75" customHeight="1" x14ac:dyDescent="0.25"/>
    <row r="2060" ht="12.75" customHeight="1" x14ac:dyDescent="0.25"/>
    <row r="2061" ht="12.75" customHeight="1" x14ac:dyDescent="0.25"/>
    <row r="2062" ht="12.75" customHeight="1" x14ac:dyDescent="0.25"/>
    <row r="2063" ht="12.75" customHeight="1" x14ac:dyDescent="0.25"/>
    <row r="2064" ht="12.75" customHeight="1" x14ac:dyDescent="0.25"/>
    <row r="2065" ht="12.75" customHeight="1" x14ac:dyDescent="0.25"/>
    <row r="2066" ht="12.75" customHeight="1" x14ac:dyDescent="0.25"/>
    <row r="2067" ht="12.75" customHeight="1" x14ac:dyDescent="0.25"/>
    <row r="2068" ht="12.75" customHeight="1" x14ac:dyDescent="0.25"/>
    <row r="2069" ht="12.75" customHeight="1" x14ac:dyDescent="0.25"/>
    <row r="2070" ht="12.75" customHeight="1" x14ac:dyDescent="0.25"/>
    <row r="2071" ht="12.75" customHeight="1" x14ac:dyDescent="0.25"/>
    <row r="2072" ht="12.75" customHeight="1" x14ac:dyDescent="0.25"/>
    <row r="2073" ht="12.75" customHeight="1" x14ac:dyDescent="0.25"/>
    <row r="2074" ht="12.75" customHeight="1" x14ac:dyDescent="0.25"/>
    <row r="2075" ht="12.75" customHeight="1" x14ac:dyDescent="0.25"/>
    <row r="2076" ht="12.75" customHeight="1" x14ac:dyDescent="0.25"/>
    <row r="2077" ht="12.75" customHeight="1" x14ac:dyDescent="0.25"/>
    <row r="2078" ht="12.75" customHeight="1" x14ac:dyDescent="0.25"/>
    <row r="2079" ht="12.75" customHeight="1" x14ac:dyDescent="0.25"/>
    <row r="2080" ht="12.75" customHeight="1" x14ac:dyDescent="0.25"/>
    <row r="2081" ht="12.75" customHeight="1" x14ac:dyDescent="0.25"/>
    <row r="2082" ht="12.75" customHeight="1" x14ac:dyDescent="0.25"/>
    <row r="2083" ht="12.75" customHeight="1" x14ac:dyDescent="0.25"/>
    <row r="2084" ht="12.75" customHeight="1" x14ac:dyDescent="0.25"/>
    <row r="2085" ht="12.75" customHeight="1" x14ac:dyDescent="0.25"/>
    <row r="2086" ht="12.75" customHeight="1" x14ac:dyDescent="0.25"/>
    <row r="2087" ht="12.75" customHeight="1" x14ac:dyDescent="0.25"/>
    <row r="2088" ht="12.75" customHeight="1" x14ac:dyDescent="0.25"/>
    <row r="2089" ht="12.75" customHeight="1" x14ac:dyDescent="0.25"/>
    <row r="2090" ht="12.75" customHeight="1" x14ac:dyDescent="0.25"/>
    <row r="2091" ht="12.75" customHeight="1" x14ac:dyDescent="0.25"/>
    <row r="2092" ht="12.75" customHeight="1" x14ac:dyDescent="0.25"/>
    <row r="2093" ht="12.75" customHeight="1" x14ac:dyDescent="0.25"/>
    <row r="2094" ht="12.75" customHeight="1" x14ac:dyDescent="0.25"/>
    <row r="2095" ht="12.75" customHeight="1" x14ac:dyDescent="0.25"/>
    <row r="2096" ht="12.75" customHeight="1" x14ac:dyDescent="0.25"/>
    <row r="2097" ht="12.75" customHeight="1" x14ac:dyDescent="0.25"/>
    <row r="2098" ht="12.75" customHeight="1" x14ac:dyDescent="0.25"/>
    <row r="2099" ht="12.75" customHeight="1" x14ac:dyDescent="0.25"/>
    <row r="2100" ht="12.75" customHeight="1" x14ac:dyDescent="0.25"/>
    <row r="2101" ht="12.75" customHeight="1" x14ac:dyDescent="0.25"/>
    <row r="2102" ht="12.75" customHeight="1" x14ac:dyDescent="0.25"/>
    <row r="2103" ht="12.75" customHeight="1" x14ac:dyDescent="0.25"/>
    <row r="2104" ht="12.75" customHeight="1" x14ac:dyDescent="0.25"/>
    <row r="2105" ht="12.75" customHeight="1" x14ac:dyDescent="0.25"/>
    <row r="2106" ht="12.75" customHeight="1" x14ac:dyDescent="0.25"/>
    <row r="2107" ht="12.75" customHeight="1" x14ac:dyDescent="0.25"/>
    <row r="2108" ht="12.75" customHeight="1" x14ac:dyDescent="0.25"/>
    <row r="2109" ht="12.75" customHeight="1" x14ac:dyDescent="0.25"/>
    <row r="2110" ht="12.75" customHeight="1" x14ac:dyDescent="0.25"/>
    <row r="2111" ht="12.75" customHeight="1" x14ac:dyDescent="0.25"/>
    <row r="2112" ht="12.75" customHeight="1" x14ac:dyDescent="0.25"/>
    <row r="2113" ht="12.75" customHeight="1" x14ac:dyDescent="0.25"/>
    <row r="2114" ht="12.75" customHeight="1" x14ac:dyDescent="0.25"/>
    <row r="2115" ht="12.75" customHeight="1" x14ac:dyDescent="0.25"/>
    <row r="2116" ht="12.75" customHeight="1" x14ac:dyDescent="0.25"/>
    <row r="2117" ht="12.75" customHeight="1" x14ac:dyDescent="0.25"/>
    <row r="2118" ht="12.75" customHeight="1" x14ac:dyDescent="0.25"/>
    <row r="2119" ht="12.75" customHeight="1" x14ac:dyDescent="0.25"/>
    <row r="2120" ht="12.75" customHeight="1" x14ac:dyDescent="0.25"/>
    <row r="2121" ht="12.75" customHeight="1" x14ac:dyDescent="0.25"/>
    <row r="2122" ht="12.75" customHeight="1" x14ac:dyDescent="0.25"/>
    <row r="2123" ht="12.75" customHeight="1" x14ac:dyDescent="0.25"/>
    <row r="2124" ht="12.75" customHeight="1" x14ac:dyDescent="0.25"/>
    <row r="2125" ht="12.75" customHeight="1" x14ac:dyDescent="0.25"/>
    <row r="2126" ht="12.75" customHeight="1" x14ac:dyDescent="0.25"/>
    <row r="2127" ht="12.75" customHeight="1" x14ac:dyDescent="0.25"/>
    <row r="2128" ht="12.75" customHeight="1" x14ac:dyDescent="0.25"/>
    <row r="2129" ht="12.75" customHeight="1" x14ac:dyDescent="0.25"/>
    <row r="2130" ht="12.75" customHeight="1" x14ac:dyDescent="0.25"/>
    <row r="2131" ht="12.75" customHeight="1" x14ac:dyDescent="0.25"/>
    <row r="2132" ht="12.75" customHeight="1" x14ac:dyDescent="0.25"/>
    <row r="2133" ht="12.75" customHeight="1" x14ac:dyDescent="0.25"/>
    <row r="2134" ht="12.75" customHeight="1" x14ac:dyDescent="0.25"/>
    <row r="2135" ht="12.75" customHeight="1" x14ac:dyDescent="0.25"/>
    <row r="2136" ht="12.75" customHeight="1" x14ac:dyDescent="0.25"/>
    <row r="2137" ht="12.75" customHeight="1" x14ac:dyDescent="0.25"/>
    <row r="2138" ht="12.75" customHeight="1" x14ac:dyDescent="0.25"/>
    <row r="2139" ht="12.75" customHeight="1" x14ac:dyDescent="0.25"/>
    <row r="2140" ht="12.75" customHeight="1" x14ac:dyDescent="0.25"/>
    <row r="2141" ht="12.75" customHeight="1" x14ac:dyDescent="0.25"/>
    <row r="2142" ht="12.75" customHeight="1" x14ac:dyDescent="0.25"/>
    <row r="2143" ht="12.75" customHeight="1" x14ac:dyDescent="0.25"/>
    <row r="2144" ht="12.75" customHeight="1" x14ac:dyDescent="0.25"/>
    <row r="2145" ht="12.75" customHeight="1" x14ac:dyDescent="0.25"/>
    <row r="2146" ht="12.75" customHeight="1" x14ac:dyDescent="0.25"/>
    <row r="2147" ht="12.75" customHeight="1" x14ac:dyDescent="0.25"/>
    <row r="2148" ht="12.75" customHeight="1" x14ac:dyDescent="0.25"/>
    <row r="2149" ht="12.75" customHeight="1" x14ac:dyDescent="0.25"/>
    <row r="2150" ht="12.75" customHeight="1" x14ac:dyDescent="0.25"/>
    <row r="2151" ht="12.75" customHeight="1" x14ac:dyDescent="0.25"/>
    <row r="2152" ht="12.75" customHeight="1" x14ac:dyDescent="0.25"/>
    <row r="2153" ht="12.75" customHeight="1" x14ac:dyDescent="0.25"/>
    <row r="2154" ht="12.75" customHeight="1" x14ac:dyDescent="0.25"/>
    <row r="2155" ht="12.75" customHeight="1" x14ac:dyDescent="0.25"/>
    <row r="2156" ht="12.75" customHeight="1" x14ac:dyDescent="0.25"/>
    <row r="2157" ht="12.75" customHeight="1" x14ac:dyDescent="0.25"/>
    <row r="2158" ht="12.75" customHeight="1" x14ac:dyDescent="0.25"/>
    <row r="2159" ht="12.75" customHeight="1" x14ac:dyDescent="0.25"/>
    <row r="2160" ht="12.75" customHeight="1" x14ac:dyDescent="0.25"/>
    <row r="2161" ht="12.75" customHeight="1" x14ac:dyDescent="0.25"/>
    <row r="2162" ht="12.75" customHeight="1" x14ac:dyDescent="0.25"/>
    <row r="2163" ht="12.75" customHeight="1" x14ac:dyDescent="0.25"/>
    <row r="2164" ht="12.75" customHeight="1" x14ac:dyDescent="0.25"/>
    <row r="2165" ht="12.75" customHeight="1" x14ac:dyDescent="0.25"/>
    <row r="2166" ht="12.75" customHeight="1" x14ac:dyDescent="0.25"/>
    <row r="2167" ht="12.75" customHeight="1" x14ac:dyDescent="0.25"/>
    <row r="2168" ht="12.75" customHeight="1" x14ac:dyDescent="0.25"/>
    <row r="2169" ht="12.75" customHeight="1" x14ac:dyDescent="0.25"/>
    <row r="2170" ht="12.75" customHeight="1" x14ac:dyDescent="0.25"/>
    <row r="2171" ht="12.75" customHeight="1" x14ac:dyDescent="0.25"/>
    <row r="2172" ht="12.75" customHeight="1" x14ac:dyDescent="0.25"/>
    <row r="2173" ht="12.75" customHeight="1" x14ac:dyDescent="0.25"/>
    <row r="2174" ht="12.75" customHeight="1" x14ac:dyDescent="0.25"/>
    <row r="2175" ht="12.75" customHeight="1" x14ac:dyDescent="0.25"/>
    <row r="2176" ht="12.75" customHeight="1" x14ac:dyDescent="0.25"/>
    <row r="2177" ht="12.75" customHeight="1" x14ac:dyDescent="0.25"/>
    <row r="2178" ht="12.75" customHeight="1" x14ac:dyDescent="0.25"/>
    <row r="2179" ht="12.75" customHeight="1" x14ac:dyDescent="0.25"/>
    <row r="2180" ht="12.75" customHeight="1" x14ac:dyDescent="0.25"/>
    <row r="2181" ht="12.75" customHeight="1" x14ac:dyDescent="0.25"/>
    <row r="2182" ht="12.75" customHeight="1" x14ac:dyDescent="0.25"/>
    <row r="2183" ht="12.75" customHeight="1" x14ac:dyDescent="0.25"/>
    <row r="2184" ht="12.75" customHeight="1" x14ac:dyDescent="0.25"/>
    <row r="2185" ht="12.75" customHeight="1" x14ac:dyDescent="0.25"/>
    <row r="2186" ht="12.75" customHeight="1" x14ac:dyDescent="0.25"/>
    <row r="2187" ht="12.75" customHeight="1" x14ac:dyDescent="0.25"/>
    <row r="2188" ht="12.75" customHeight="1" x14ac:dyDescent="0.25"/>
    <row r="2189" ht="12.75" customHeight="1" x14ac:dyDescent="0.25"/>
    <row r="2190" ht="12.75" customHeight="1" x14ac:dyDescent="0.25"/>
    <row r="2191" ht="12.75" customHeight="1" x14ac:dyDescent="0.25"/>
    <row r="2192" ht="12.75" customHeight="1" x14ac:dyDescent="0.25"/>
    <row r="2193" ht="12.75" customHeight="1" x14ac:dyDescent="0.25"/>
    <row r="2194" ht="12.75" customHeight="1" x14ac:dyDescent="0.25"/>
    <row r="2195" ht="12.75" customHeight="1" x14ac:dyDescent="0.25"/>
    <row r="2196" ht="12.75" customHeight="1" x14ac:dyDescent="0.25"/>
    <row r="2197" ht="12.75" customHeight="1" x14ac:dyDescent="0.25"/>
    <row r="2198" ht="12.75" customHeight="1" x14ac:dyDescent="0.25"/>
    <row r="2199" ht="12.75" customHeight="1" x14ac:dyDescent="0.25"/>
    <row r="2200" ht="12.75" customHeight="1" x14ac:dyDescent="0.25"/>
    <row r="2201" ht="12.75" customHeight="1" x14ac:dyDescent="0.25"/>
    <row r="2202" ht="12.75" customHeight="1" x14ac:dyDescent="0.25"/>
    <row r="2203" ht="12.75" customHeight="1" x14ac:dyDescent="0.25"/>
    <row r="2204" ht="12.75" customHeight="1" x14ac:dyDescent="0.25"/>
    <row r="2205" ht="12.75" customHeight="1" x14ac:dyDescent="0.25"/>
    <row r="2206" ht="12.75" customHeight="1" x14ac:dyDescent="0.25"/>
    <row r="2207" ht="12.75" customHeight="1" x14ac:dyDescent="0.25"/>
    <row r="2208" ht="12.75" customHeight="1" x14ac:dyDescent="0.25"/>
    <row r="2209" ht="12.75" customHeight="1" x14ac:dyDescent="0.25"/>
    <row r="2210" ht="12.75" customHeight="1" x14ac:dyDescent="0.25"/>
    <row r="2211" ht="12.75" customHeight="1" x14ac:dyDescent="0.25"/>
    <row r="2212" ht="12.75" customHeight="1" x14ac:dyDescent="0.25"/>
    <row r="2213" ht="12.75" customHeight="1" x14ac:dyDescent="0.25"/>
    <row r="2214" ht="12.75" customHeight="1" x14ac:dyDescent="0.25"/>
    <row r="2215" ht="12.75" customHeight="1" x14ac:dyDescent="0.25"/>
    <row r="2216" ht="12.75" customHeight="1" x14ac:dyDescent="0.25"/>
    <row r="2217" ht="12.75" customHeight="1" x14ac:dyDescent="0.25"/>
    <row r="2218" ht="12.75" customHeight="1" x14ac:dyDescent="0.25"/>
    <row r="2219" ht="12.75" customHeight="1" x14ac:dyDescent="0.25"/>
    <row r="2220" ht="12.75" customHeight="1" x14ac:dyDescent="0.25"/>
    <row r="2221" ht="12.75" customHeight="1" x14ac:dyDescent="0.25"/>
    <row r="2222" ht="12.75" customHeight="1" x14ac:dyDescent="0.25"/>
    <row r="2223" ht="12.75" customHeight="1" x14ac:dyDescent="0.25"/>
    <row r="2224" ht="12.75" customHeight="1" x14ac:dyDescent="0.25"/>
    <row r="2225" ht="12.75" customHeight="1" x14ac:dyDescent="0.25"/>
    <row r="2226" ht="12.75" customHeight="1" x14ac:dyDescent="0.25"/>
    <row r="2227" ht="12.75" customHeight="1" x14ac:dyDescent="0.25"/>
    <row r="2228" ht="12.75" customHeight="1" x14ac:dyDescent="0.25"/>
    <row r="2229" ht="12.75" customHeight="1" x14ac:dyDescent="0.25"/>
    <row r="2230" ht="12.75" customHeight="1" x14ac:dyDescent="0.25"/>
    <row r="2231" ht="12.75" customHeight="1" x14ac:dyDescent="0.25"/>
    <row r="2232" ht="12.75" customHeight="1" x14ac:dyDescent="0.25"/>
    <row r="2233" ht="12.75" customHeight="1" x14ac:dyDescent="0.25"/>
    <row r="2234" ht="12.75" customHeight="1" x14ac:dyDescent="0.25"/>
    <row r="2235" ht="12.75" customHeight="1" x14ac:dyDescent="0.25"/>
    <row r="2236" ht="12.75" customHeight="1" x14ac:dyDescent="0.25"/>
    <row r="2237" ht="12.75" customHeight="1" x14ac:dyDescent="0.25"/>
    <row r="2238" ht="12.75" customHeight="1" x14ac:dyDescent="0.25"/>
    <row r="2239" ht="12.75" customHeight="1" x14ac:dyDescent="0.25"/>
    <row r="2240" ht="12.75" customHeight="1" x14ac:dyDescent="0.25"/>
    <row r="2241" ht="12.75" customHeight="1" x14ac:dyDescent="0.25"/>
    <row r="2242" ht="12.75" customHeight="1" x14ac:dyDescent="0.25"/>
    <row r="2243" ht="12.75" customHeight="1" x14ac:dyDescent="0.25"/>
    <row r="2244" ht="12.75" customHeight="1" x14ac:dyDescent="0.25"/>
    <row r="2245" ht="12.75" customHeight="1" x14ac:dyDescent="0.25"/>
    <row r="2246" ht="12.75" customHeight="1" x14ac:dyDescent="0.25"/>
    <row r="2247" ht="12.75" customHeight="1" x14ac:dyDescent="0.25"/>
    <row r="2248" ht="12.75" customHeight="1" x14ac:dyDescent="0.25"/>
    <row r="2249" ht="12.75" customHeight="1" x14ac:dyDescent="0.25"/>
    <row r="2250" ht="12.75" customHeight="1" x14ac:dyDescent="0.25"/>
    <row r="2251" ht="12.75" customHeight="1" x14ac:dyDescent="0.25"/>
    <row r="2252" ht="12.75" customHeight="1" x14ac:dyDescent="0.25"/>
    <row r="2253" ht="12.75" customHeight="1" x14ac:dyDescent="0.25"/>
    <row r="2254" ht="12.75" customHeight="1" x14ac:dyDescent="0.25"/>
    <row r="2255" ht="12.75" customHeight="1" x14ac:dyDescent="0.25"/>
    <row r="2256" ht="12.75" customHeight="1" x14ac:dyDescent="0.25"/>
    <row r="2257" ht="12.75" customHeight="1" x14ac:dyDescent="0.25"/>
    <row r="2258" ht="12.75" customHeight="1" x14ac:dyDescent="0.25"/>
    <row r="2259" ht="12.75" customHeight="1" x14ac:dyDescent="0.25"/>
    <row r="2260" ht="12.75" customHeight="1" x14ac:dyDescent="0.25"/>
    <row r="2261" ht="12.75" customHeight="1" x14ac:dyDescent="0.25"/>
    <row r="2262" ht="12.75" customHeight="1" x14ac:dyDescent="0.25"/>
    <row r="2263" ht="12.75" customHeight="1" x14ac:dyDescent="0.25"/>
    <row r="2264" ht="12.75" customHeight="1" x14ac:dyDescent="0.25"/>
    <row r="2265" ht="12.75" customHeight="1" x14ac:dyDescent="0.25"/>
    <row r="2266" ht="12.75" customHeight="1" x14ac:dyDescent="0.25"/>
    <row r="2267" ht="12.75" customHeight="1" x14ac:dyDescent="0.25"/>
    <row r="2268" ht="12.75" customHeight="1" x14ac:dyDescent="0.25"/>
    <row r="2269" ht="12.75" customHeight="1" x14ac:dyDescent="0.25"/>
    <row r="2270" ht="12.75" customHeight="1" x14ac:dyDescent="0.25"/>
    <row r="2271" ht="12.75" customHeight="1" x14ac:dyDescent="0.25"/>
    <row r="2272" ht="12.75" customHeight="1" x14ac:dyDescent="0.25"/>
    <row r="2273" ht="12.75" customHeight="1" x14ac:dyDescent="0.25"/>
    <row r="2274" ht="12.75" customHeight="1" x14ac:dyDescent="0.25"/>
    <row r="2275" ht="12.75" customHeight="1" x14ac:dyDescent="0.25"/>
    <row r="2276" ht="12.75" customHeight="1" x14ac:dyDescent="0.25"/>
    <row r="2277" ht="12.75" customHeight="1" x14ac:dyDescent="0.25"/>
    <row r="2278" ht="12.75" customHeight="1" x14ac:dyDescent="0.25"/>
    <row r="2279" ht="12.75" customHeight="1" x14ac:dyDescent="0.25"/>
    <row r="2280" ht="12.75" customHeight="1" x14ac:dyDescent="0.25"/>
    <row r="2281" ht="12.75" customHeight="1" x14ac:dyDescent="0.25"/>
    <row r="2282" ht="12.75" customHeight="1" x14ac:dyDescent="0.25"/>
    <row r="2283" ht="12.75" customHeight="1" x14ac:dyDescent="0.25"/>
    <row r="2284" ht="12.75" customHeight="1" x14ac:dyDescent="0.25"/>
    <row r="2285" ht="12.75" customHeight="1" x14ac:dyDescent="0.25"/>
    <row r="2286" ht="12.75" customHeight="1" x14ac:dyDescent="0.25"/>
    <row r="2287" ht="12.75" customHeight="1" x14ac:dyDescent="0.25"/>
    <row r="2288" ht="12.75" customHeight="1" x14ac:dyDescent="0.25"/>
    <row r="2289" ht="12.75" customHeight="1" x14ac:dyDescent="0.25"/>
    <row r="2290" ht="12.75" customHeight="1" x14ac:dyDescent="0.25"/>
    <row r="2291" ht="12.75" customHeight="1" x14ac:dyDescent="0.25"/>
    <row r="2292" ht="12.75" customHeight="1" x14ac:dyDescent="0.25"/>
    <row r="2293" ht="12.75" customHeight="1" x14ac:dyDescent="0.25"/>
    <row r="2294" ht="12.75" customHeight="1" x14ac:dyDescent="0.25"/>
    <row r="2295" ht="12.75" customHeight="1" x14ac:dyDescent="0.25"/>
    <row r="2296" ht="12.75" customHeight="1" x14ac:dyDescent="0.25"/>
    <row r="2297" ht="12.75" customHeight="1" x14ac:dyDescent="0.25"/>
    <row r="2298" ht="12.75" customHeight="1" x14ac:dyDescent="0.25"/>
    <row r="2299" ht="12.75" customHeight="1" x14ac:dyDescent="0.25"/>
    <row r="2300" ht="12.75" customHeight="1" x14ac:dyDescent="0.25"/>
    <row r="2301" ht="12.75" customHeight="1" x14ac:dyDescent="0.25"/>
    <row r="2302" ht="12.75" customHeight="1" x14ac:dyDescent="0.25"/>
    <row r="2303" ht="12.75" customHeight="1" x14ac:dyDescent="0.25"/>
    <row r="2304" ht="12.75" customHeight="1" x14ac:dyDescent="0.25"/>
    <row r="2305" ht="12.75" customHeight="1" x14ac:dyDescent="0.25"/>
    <row r="2306" ht="12.75" customHeight="1" x14ac:dyDescent="0.25"/>
    <row r="2307" ht="12.75" customHeight="1" x14ac:dyDescent="0.25"/>
    <row r="2308" ht="12.75" customHeight="1" x14ac:dyDescent="0.25"/>
    <row r="2309" ht="12.75" customHeight="1" x14ac:dyDescent="0.25"/>
    <row r="2310" ht="12.75" customHeight="1" x14ac:dyDescent="0.25"/>
    <row r="2311" ht="12.75" customHeight="1" x14ac:dyDescent="0.25"/>
    <row r="2312" ht="12.75" customHeight="1" x14ac:dyDescent="0.25"/>
    <row r="2313" ht="12.75" customHeight="1" x14ac:dyDescent="0.25"/>
    <row r="2314" ht="12.75" customHeight="1" x14ac:dyDescent="0.25"/>
    <row r="2315" ht="12.75" customHeight="1" x14ac:dyDescent="0.25"/>
    <row r="2316" ht="12.75" customHeight="1" x14ac:dyDescent="0.25"/>
    <row r="2317" ht="12.75" customHeight="1" x14ac:dyDescent="0.25"/>
    <row r="2318" ht="12.75" customHeight="1" x14ac:dyDescent="0.25"/>
    <row r="2319" ht="12.75" customHeight="1" x14ac:dyDescent="0.25"/>
    <row r="2320" ht="12.75" customHeight="1" x14ac:dyDescent="0.25"/>
    <row r="2321" ht="12.75" customHeight="1" x14ac:dyDescent="0.25"/>
    <row r="2322" ht="12.75" customHeight="1" x14ac:dyDescent="0.25"/>
    <row r="2323" ht="12.75" customHeight="1" x14ac:dyDescent="0.25"/>
    <row r="2324" ht="12.75" customHeight="1" x14ac:dyDescent="0.25"/>
    <row r="2325" ht="12.75" customHeight="1" x14ac:dyDescent="0.25"/>
    <row r="2326" ht="12.75" customHeight="1" x14ac:dyDescent="0.25"/>
    <row r="2327" ht="12.75" customHeight="1" x14ac:dyDescent="0.25"/>
    <row r="2328" ht="12.75" customHeight="1" x14ac:dyDescent="0.25"/>
    <row r="2329" ht="12.75" customHeight="1" x14ac:dyDescent="0.25"/>
    <row r="2330" ht="12.75" customHeight="1" x14ac:dyDescent="0.25"/>
    <row r="2331" ht="12.75" customHeight="1" x14ac:dyDescent="0.25"/>
    <row r="2332" ht="12.75" customHeight="1" x14ac:dyDescent="0.25"/>
    <row r="2333" ht="12.75" customHeight="1" x14ac:dyDescent="0.25"/>
    <row r="2334" ht="12.75" customHeight="1" x14ac:dyDescent="0.25"/>
    <row r="2335" ht="12.75" customHeight="1" x14ac:dyDescent="0.25"/>
    <row r="2336" ht="12.75" customHeight="1" x14ac:dyDescent="0.25"/>
    <row r="2337" ht="12.75" customHeight="1" x14ac:dyDescent="0.25"/>
    <row r="2338" ht="12.75" customHeight="1" x14ac:dyDescent="0.25"/>
    <row r="2339" ht="12.75" customHeight="1" x14ac:dyDescent="0.25"/>
    <row r="2340" ht="12.75" customHeight="1" x14ac:dyDescent="0.25"/>
    <row r="2341" ht="12.75" customHeight="1" x14ac:dyDescent="0.25"/>
    <row r="2342" ht="12.75" customHeight="1" x14ac:dyDescent="0.25"/>
    <row r="2343" ht="12.75" customHeight="1" x14ac:dyDescent="0.25"/>
    <row r="2344" ht="12.75" customHeight="1" x14ac:dyDescent="0.25"/>
    <row r="2345" ht="12.75" customHeight="1" x14ac:dyDescent="0.25"/>
    <row r="2346" ht="12.75" customHeight="1" x14ac:dyDescent="0.25"/>
    <row r="2347" ht="12.75" customHeight="1" x14ac:dyDescent="0.25"/>
    <row r="2348" ht="12.75" customHeight="1" x14ac:dyDescent="0.25"/>
    <row r="2349" ht="12.75" customHeight="1" x14ac:dyDescent="0.25"/>
    <row r="2350" ht="12.75" customHeight="1" x14ac:dyDescent="0.25"/>
    <row r="2351" ht="12.75" customHeight="1" x14ac:dyDescent="0.25"/>
    <row r="2352" ht="12.75" customHeight="1" x14ac:dyDescent="0.25"/>
    <row r="2353" ht="12.75" customHeight="1" x14ac:dyDescent="0.25"/>
    <row r="2354" ht="12.75" customHeight="1" x14ac:dyDescent="0.25"/>
    <row r="2355" ht="12.75" customHeight="1" x14ac:dyDescent="0.25"/>
    <row r="2356" ht="12.75" customHeight="1" x14ac:dyDescent="0.25"/>
    <row r="2357" ht="12.75" customHeight="1" x14ac:dyDescent="0.25"/>
    <row r="2358" ht="12.75" customHeight="1" x14ac:dyDescent="0.25"/>
    <row r="2359" ht="12.75" customHeight="1" x14ac:dyDescent="0.25"/>
    <row r="2360" ht="12.75" customHeight="1" x14ac:dyDescent="0.25"/>
    <row r="2361" ht="12.75" customHeight="1" x14ac:dyDescent="0.25"/>
    <row r="2362" ht="12.75" customHeight="1" x14ac:dyDescent="0.25"/>
    <row r="2363" ht="12.75" customHeight="1" x14ac:dyDescent="0.25"/>
    <row r="2364" ht="12.75" customHeight="1" x14ac:dyDescent="0.25"/>
    <row r="2365" ht="12.75" customHeight="1" x14ac:dyDescent="0.25"/>
    <row r="2366" ht="12.75" customHeight="1" x14ac:dyDescent="0.25"/>
    <row r="2367" ht="12.75" customHeight="1" x14ac:dyDescent="0.25"/>
    <row r="2368" ht="12.75" customHeight="1" x14ac:dyDescent="0.25"/>
    <row r="2369" ht="12.75" customHeight="1" x14ac:dyDescent="0.25"/>
    <row r="2370" ht="12.75" customHeight="1" x14ac:dyDescent="0.25"/>
    <row r="2371" ht="12.75" customHeight="1" x14ac:dyDescent="0.25"/>
    <row r="2372" ht="12.75" customHeight="1" x14ac:dyDescent="0.25"/>
    <row r="2373" ht="12.75" customHeight="1" x14ac:dyDescent="0.25"/>
    <row r="2374" ht="12.75" customHeight="1" x14ac:dyDescent="0.25"/>
    <row r="2375" ht="12.75" customHeight="1" x14ac:dyDescent="0.25"/>
    <row r="2376" ht="12.75" customHeight="1" x14ac:dyDescent="0.25"/>
    <row r="2377" ht="12.75" customHeight="1" x14ac:dyDescent="0.25"/>
    <row r="2378" ht="12.75" customHeight="1" x14ac:dyDescent="0.25"/>
    <row r="2379" ht="12.75" customHeight="1" x14ac:dyDescent="0.25"/>
    <row r="2380" ht="12.75" customHeight="1" x14ac:dyDescent="0.25"/>
    <row r="2381" ht="12.75" customHeight="1" x14ac:dyDescent="0.25"/>
    <row r="2382" ht="12.75" customHeight="1" x14ac:dyDescent="0.25"/>
    <row r="2383" ht="12.75" customHeight="1" x14ac:dyDescent="0.25"/>
    <row r="2384" ht="12.75" customHeight="1" x14ac:dyDescent="0.25"/>
    <row r="2385" ht="12.75" customHeight="1" x14ac:dyDescent="0.25"/>
    <row r="2386" ht="12.75" customHeight="1" x14ac:dyDescent="0.25"/>
    <row r="2387" ht="12.75" customHeight="1" x14ac:dyDescent="0.25"/>
    <row r="2388" ht="12.75" customHeight="1" x14ac:dyDescent="0.25"/>
    <row r="2389" ht="12.75" customHeight="1" x14ac:dyDescent="0.25"/>
    <row r="2390" ht="12.75" customHeight="1" x14ac:dyDescent="0.25"/>
    <row r="2391" ht="12.75" customHeight="1" x14ac:dyDescent="0.25"/>
    <row r="2392" ht="12.75" customHeight="1" x14ac:dyDescent="0.25"/>
    <row r="2393" ht="12.75" customHeight="1" x14ac:dyDescent="0.25"/>
    <row r="2394" ht="12.75" customHeight="1" x14ac:dyDescent="0.25"/>
    <row r="2395" ht="12.75" customHeight="1" x14ac:dyDescent="0.25"/>
    <row r="2396" ht="12.75" customHeight="1" x14ac:dyDescent="0.25"/>
    <row r="2397" ht="12.75" customHeight="1" x14ac:dyDescent="0.25"/>
    <row r="2398" ht="12.75" customHeight="1" x14ac:dyDescent="0.25"/>
    <row r="2399" ht="12.75" customHeight="1" x14ac:dyDescent="0.25"/>
    <row r="2400" ht="12.75" customHeight="1" x14ac:dyDescent="0.25"/>
    <row r="2401" ht="12.75" customHeight="1" x14ac:dyDescent="0.25"/>
    <row r="2402" ht="12.75" customHeight="1" x14ac:dyDescent="0.25"/>
    <row r="2403" ht="12.75" customHeight="1" x14ac:dyDescent="0.25"/>
    <row r="2404" ht="12.75" customHeight="1" x14ac:dyDescent="0.25"/>
    <row r="2405" ht="12.75" customHeight="1" x14ac:dyDescent="0.25"/>
    <row r="2406" ht="12.75" customHeight="1" x14ac:dyDescent="0.25"/>
    <row r="2407" ht="12.75" customHeight="1" x14ac:dyDescent="0.25"/>
    <row r="2408" ht="12.75" customHeight="1" x14ac:dyDescent="0.25"/>
    <row r="2409" ht="12.75" customHeight="1" x14ac:dyDescent="0.25"/>
    <row r="2410" ht="12.75" customHeight="1" x14ac:dyDescent="0.25"/>
    <row r="2411" ht="12.75" customHeight="1" x14ac:dyDescent="0.25"/>
    <row r="2412" ht="12.75" customHeight="1" x14ac:dyDescent="0.25"/>
    <row r="2413" ht="12.75" customHeight="1" x14ac:dyDescent="0.25"/>
    <row r="2414" ht="12.75" customHeight="1" x14ac:dyDescent="0.25"/>
    <row r="2415" ht="12.75" customHeight="1" x14ac:dyDescent="0.25"/>
    <row r="2416" ht="12.75" customHeight="1" x14ac:dyDescent="0.25"/>
    <row r="2417" ht="12.75" customHeight="1" x14ac:dyDescent="0.25"/>
    <row r="2418" ht="12.75" customHeight="1" x14ac:dyDescent="0.25"/>
    <row r="2419" ht="12.75" customHeight="1" x14ac:dyDescent="0.25"/>
    <row r="2420" ht="12.75" customHeight="1" x14ac:dyDescent="0.25"/>
    <row r="2421" ht="12.75" customHeight="1" x14ac:dyDescent="0.25"/>
    <row r="2422" ht="12.75" customHeight="1" x14ac:dyDescent="0.25"/>
    <row r="2423" ht="12.75" customHeight="1" x14ac:dyDescent="0.25"/>
    <row r="2424" ht="12.75" customHeight="1" x14ac:dyDescent="0.25"/>
    <row r="2425" ht="12.75" customHeight="1" x14ac:dyDescent="0.25"/>
    <row r="2426" ht="12.75" customHeight="1" x14ac:dyDescent="0.25"/>
    <row r="2427" ht="12.75" customHeight="1" x14ac:dyDescent="0.25"/>
    <row r="2428" ht="12.75" customHeight="1" x14ac:dyDescent="0.25"/>
    <row r="2429" ht="12.75" customHeight="1" x14ac:dyDescent="0.25"/>
    <row r="2430" ht="12.75" customHeight="1" x14ac:dyDescent="0.25"/>
    <row r="2431" ht="12.75" customHeight="1" x14ac:dyDescent="0.25"/>
    <row r="2432" ht="12.75" customHeight="1" x14ac:dyDescent="0.25"/>
    <row r="2433" ht="12.75" customHeight="1" x14ac:dyDescent="0.25"/>
    <row r="2434" ht="12.75" customHeight="1" x14ac:dyDescent="0.25"/>
    <row r="2435" ht="12.75" customHeight="1" x14ac:dyDescent="0.25"/>
    <row r="2436" ht="12.75" customHeight="1" x14ac:dyDescent="0.25"/>
    <row r="2437" ht="12.75" customHeight="1" x14ac:dyDescent="0.25"/>
    <row r="2438" ht="12.75" customHeight="1" x14ac:dyDescent="0.25"/>
    <row r="2439" ht="12.75" customHeight="1" x14ac:dyDescent="0.25"/>
    <row r="2440" ht="12.75" customHeight="1" x14ac:dyDescent="0.25"/>
    <row r="2441" ht="12.75" customHeight="1" x14ac:dyDescent="0.25"/>
    <row r="2442" ht="12.75" customHeight="1" x14ac:dyDescent="0.25"/>
    <row r="2443" ht="12.75" customHeight="1" x14ac:dyDescent="0.25"/>
    <row r="2444" ht="12.75" customHeight="1" x14ac:dyDescent="0.25"/>
    <row r="2445" ht="12.75" customHeight="1" x14ac:dyDescent="0.25"/>
    <row r="2446" ht="12.75" customHeight="1" x14ac:dyDescent="0.25"/>
    <row r="2447" ht="12.75" customHeight="1" x14ac:dyDescent="0.25"/>
    <row r="2448" ht="12.75" customHeight="1" x14ac:dyDescent="0.25"/>
    <row r="2449" ht="12.75" customHeight="1" x14ac:dyDescent="0.25"/>
    <row r="2450" ht="12.75" customHeight="1" x14ac:dyDescent="0.25"/>
    <row r="2451" ht="12.75" customHeight="1" x14ac:dyDescent="0.25"/>
    <row r="2452" ht="12.75" customHeight="1" x14ac:dyDescent="0.25"/>
    <row r="2453" ht="12.75" customHeight="1" x14ac:dyDescent="0.25"/>
    <row r="2454" ht="12.75" customHeight="1" x14ac:dyDescent="0.25"/>
    <row r="2455" ht="12.75" customHeight="1" x14ac:dyDescent="0.25"/>
    <row r="2456" ht="12.75" customHeight="1" x14ac:dyDescent="0.25"/>
    <row r="2457" ht="12.75" customHeight="1" x14ac:dyDescent="0.25"/>
    <row r="2458" ht="12.75" customHeight="1" x14ac:dyDescent="0.25"/>
    <row r="2459" ht="12.75" customHeight="1" x14ac:dyDescent="0.25"/>
    <row r="2460" ht="12.75" customHeight="1" x14ac:dyDescent="0.25"/>
    <row r="2461" ht="12.75" customHeight="1" x14ac:dyDescent="0.25"/>
    <row r="2462" ht="12.75" customHeight="1" x14ac:dyDescent="0.25"/>
    <row r="2463" ht="12.75" customHeight="1" x14ac:dyDescent="0.25"/>
    <row r="2464" ht="12.75" customHeight="1" x14ac:dyDescent="0.25"/>
    <row r="2465" ht="12.75" customHeight="1" x14ac:dyDescent="0.25"/>
    <row r="2466" ht="12.75" customHeight="1" x14ac:dyDescent="0.25"/>
    <row r="2467" ht="12.75" customHeight="1" x14ac:dyDescent="0.25"/>
    <row r="2468" ht="12.75" customHeight="1" x14ac:dyDescent="0.25"/>
    <row r="2469" ht="12.75" customHeight="1" x14ac:dyDescent="0.25"/>
    <row r="2470" ht="12.75" customHeight="1" x14ac:dyDescent="0.25"/>
    <row r="2471" ht="12.75" customHeight="1" x14ac:dyDescent="0.25"/>
    <row r="2472" ht="12.75" customHeight="1" x14ac:dyDescent="0.25"/>
    <row r="2473" ht="12.75" customHeight="1" x14ac:dyDescent="0.25"/>
    <row r="2474" ht="12.75" customHeight="1" x14ac:dyDescent="0.25"/>
    <row r="2475" ht="12.75" customHeight="1" x14ac:dyDescent="0.25"/>
    <row r="2476" ht="12.75" customHeight="1" x14ac:dyDescent="0.25"/>
    <row r="2477" ht="12.75" customHeight="1" x14ac:dyDescent="0.25"/>
    <row r="2478" ht="12.75" customHeight="1" x14ac:dyDescent="0.25"/>
    <row r="2479" ht="12.75" customHeight="1" x14ac:dyDescent="0.25"/>
    <row r="2480" ht="12.75" customHeight="1" x14ac:dyDescent="0.25"/>
    <row r="2481" ht="12.75" customHeight="1" x14ac:dyDescent="0.25"/>
    <row r="2482" ht="12.75" customHeight="1" x14ac:dyDescent="0.25"/>
    <row r="2483" ht="12.75" customHeight="1" x14ac:dyDescent="0.25"/>
    <row r="2484" ht="12.75" customHeight="1" x14ac:dyDescent="0.25"/>
    <row r="2485" ht="12.75" customHeight="1" x14ac:dyDescent="0.25"/>
    <row r="2486" ht="12.75" customHeight="1" x14ac:dyDescent="0.25"/>
    <row r="2487" ht="12.75" customHeight="1" x14ac:dyDescent="0.25"/>
    <row r="2488" ht="12.75" customHeight="1" x14ac:dyDescent="0.25"/>
    <row r="2489" ht="12.75" customHeight="1" x14ac:dyDescent="0.25"/>
    <row r="2490" ht="12.75" customHeight="1" x14ac:dyDescent="0.25"/>
    <row r="2491" ht="12.75" customHeight="1" x14ac:dyDescent="0.25"/>
    <row r="2492" ht="12.75" customHeight="1" x14ac:dyDescent="0.25"/>
    <row r="2493" ht="12.75" customHeight="1" x14ac:dyDescent="0.25"/>
    <row r="2494" ht="12.75" customHeight="1" x14ac:dyDescent="0.25"/>
    <row r="2495" ht="12.75" customHeight="1" x14ac:dyDescent="0.25"/>
    <row r="2496" ht="12.75" customHeight="1" x14ac:dyDescent="0.25"/>
    <row r="2497" ht="12.75" customHeight="1" x14ac:dyDescent="0.25"/>
    <row r="2498" ht="12.75" customHeight="1" x14ac:dyDescent="0.25"/>
    <row r="2499" ht="12.75" customHeight="1" x14ac:dyDescent="0.25"/>
    <row r="2500" ht="12.75" customHeight="1" x14ac:dyDescent="0.25"/>
    <row r="2501" ht="12.75" customHeight="1" x14ac:dyDescent="0.25"/>
    <row r="2502" ht="12.75" customHeight="1" x14ac:dyDescent="0.25"/>
    <row r="2503" ht="12.75" customHeight="1" x14ac:dyDescent="0.25"/>
    <row r="2504" ht="12.75" customHeight="1" x14ac:dyDescent="0.25"/>
    <row r="2505" ht="12.75" customHeight="1" x14ac:dyDescent="0.25"/>
    <row r="2506" ht="12.75" customHeight="1" x14ac:dyDescent="0.25"/>
    <row r="2507" ht="12.75" customHeight="1" x14ac:dyDescent="0.25"/>
    <row r="2508" ht="12.75" customHeight="1" x14ac:dyDescent="0.25"/>
    <row r="2509" ht="12.75" customHeight="1" x14ac:dyDescent="0.25"/>
    <row r="2510" ht="12.75" customHeight="1" x14ac:dyDescent="0.25"/>
    <row r="2511" ht="12.75" customHeight="1" x14ac:dyDescent="0.25"/>
    <row r="2512" ht="12.75" customHeight="1" x14ac:dyDescent="0.25"/>
    <row r="2513" ht="12.75" customHeight="1" x14ac:dyDescent="0.25"/>
    <row r="2514" ht="12.75" customHeight="1" x14ac:dyDescent="0.25"/>
    <row r="2515" ht="12.75" customHeight="1" x14ac:dyDescent="0.25"/>
    <row r="2516" ht="12.75" customHeight="1" x14ac:dyDescent="0.25"/>
    <row r="2517" ht="12.75" customHeight="1" x14ac:dyDescent="0.25"/>
    <row r="2518" ht="12.75" customHeight="1" x14ac:dyDescent="0.25"/>
    <row r="2519" ht="12.75" customHeight="1" x14ac:dyDescent="0.25"/>
    <row r="2520" ht="12.75" customHeight="1" x14ac:dyDescent="0.25"/>
    <row r="2521" ht="12.75" customHeight="1" x14ac:dyDescent="0.25"/>
    <row r="2522" ht="12.75" customHeight="1" x14ac:dyDescent="0.25"/>
    <row r="2523" ht="12.75" customHeight="1" x14ac:dyDescent="0.25"/>
    <row r="2524" ht="12.75" customHeight="1" x14ac:dyDescent="0.25"/>
    <row r="2525" ht="12.75" customHeight="1" x14ac:dyDescent="0.25"/>
    <row r="2526" ht="12.75" customHeight="1" x14ac:dyDescent="0.25"/>
    <row r="2527" ht="12.75" customHeight="1" x14ac:dyDescent="0.25"/>
    <row r="2528" ht="12.75" customHeight="1" x14ac:dyDescent="0.25"/>
    <row r="2529" ht="12.75" customHeight="1" x14ac:dyDescent="0.25"/>
    <row r="2530" ht="12.75" customHeight="1" x14ac:dyDescent="0.25"/>
    <row r="2531" ht="12.75" customHeight="1" x14ac:dyDescent="0.25"/>
    <row r="2532" ht="12.75" customHeight="1" x14ac:dyDescent="0.25"/>
    <row r="2533" ht="12.75" customHeight="1" x14ac:dyDescent="0.25"/>
    <row r="2534" ht="12.75" customHeight="1" x14ac:dyDescent="0.25"/>
    <row r="2535" ht="12.75" customHeight="1" x14ac:dyDescent="0.25"/>
    <row r="2536" ht="12.75" customHeight="1" x14ac:dyDescent="0.25"/>
    <row r="2537" ht="12.75" customHeight="1" x14ac:dyDescent="0.25"/>
    <row r="2538" ht="12.75" customHeight="1" x14ac:dyDescent="0.25"/>
    <row r="2539" ht="12.75" customHeight="1" x14ac:dyDescent="0.25"/>
    <row r="2540" ht="12.75" customHeight="1" x14ac:dyDescent="0.25"/>
    <row r="2541" ht="12.75" customHeight="1" x14ac:dyDescent="0.25"/>
    <row r="2542" ht="12.75" customHeight="1" x14ac:dyDescent="0.25"/>
    <row r="2543" ht="12.75" customHeight="1" x14ac:dyDescent="0.25"/>
    <row r="2544" ht="12.75" customHeight="1" x14ac:dyDescent="0.25"/>
    <row r="2545" ht="12.75" customHeight="1" x14ac:dyDescent="0.25"/>
    <row r="2546" ht="12.75" customHeight="1" x14ac:dyDescent="0.25"/>
    <row r="2547" ht="12.75" customHeight="1" x14ac:dyDescent="0.25"/>
    <row r="2548" ht="12.75" customHeight="1" x14ac:dyDescent="0.25"/>
    <row r="2549" ht="12.75" customHeight="1" x14ac:dyDescent="0.25"/>
    <row r="2550" ht="12.75" customHeight="1" x14ac:dyDescent="0.25"/>
    <row r="2551" ht="12.75" customHeight="1" x14ac:dyDescent="0.25"/>
    <row r="2552" ht="12.75" customHeight="1" x14ac:dyDescent="0.25"/>
    <row r="2553" ht="12.75" customHeight="1" x14ac:dyDescent="0.25"/>
    <row r="2554" ht="12.75" customHeight="1" x14ac:dyDescent="0.25"/>
    <row r="2555" ht="12.75" customHeight="1" x14ac:dyDescent="0.25"/>
    <row r="2556" ht="12.75" customHeight="1" x14ac:dyDescent="0.25"/>
    <row r="2557" ht="12.75" customHeight="1" x14ac:dyDescent="0.25"/>
    <row r="2558" ht="12.75" customHeight="1" x14ac:dyDescent="0.25"/>
    <row r="2559" ht="12.75" customHeight="1" x14ac:dyDescent="0.25"/>
    <row r="2560" ht="12.75" customHeight="1" x14ac:dyDescent="0.25"/>
    <row r="2561" ht="12.75" customHeight="1" x14ac:dyDescent="0.25"/>
    <row r="2562" ht="12.75" customHeight="1" x14ac:dyDescent="0.25"/>
    <row r="2563" ht="12.75" customHeight="1" x14ac:dyDescent="0.25"/>
    <row r="2564" ht="12.75" customHeight="1" x14ac:dyDescent="0.25"/>
    <row r="2565" ht="12.75" customHeight="1" x14ac:dyDescent="0.25"/>
    <row r="2566" ht="12.75" customHeight="1" x14ac:dyDescent="0.25"/>
    <row r="2567" ht="12.75" customHeight="1" x14ac:dyDescent="0.25"/>
    <row r="2568" ht="12.75" customHeight="1" x14ac:dyDescent="0.25"/>
    <row r="2569" ht="12.75" customHeight="1" x14ac:dyDescent="0.25"/>
    <row r="2570" ht="12.75" customHeight="1" x14ac:dyDescent="0.25"/>
    <row r="2571" ht="12.75" customHeight="1" x14ac:dyDescent="0.25"/>
    <row r="2572" ht="12.75" customHeight="1" x14ac:dyDescent="0.25"/>
    <row r="2573" ht="12.75" customHeight="1" x14ac:dyDescent="0.25"/>
    <row r="2574" ht="12.75" customHeight="1" x14ac:dyDescent="0.25"/>
    <row r="2575" ht="12.75" customHeight="1" x14ac:dyDescent="0.25"/>
    <row r="2576" ht="12.75" customHeight="1" x14ac:dyDescent="0.25"/>
    <row r="2577" ht="12.75" customHeight="1" x14ac:dyDescent="0.25"/>
    <row r="2578" ht="12.75" customHeight="1" x14ac:dyDescent="0.25"/>
    <row r="2579" ht="12.75" customHeight="1" x14ac:dyDescent="0.25"/>
    <row r="2580" ht="12.75" customHeight="1" x14ac:dyDescent="0.25"/>
    <row r="2581" ht="12.75" customHeight="1" x14ac:dyDescent="0.25"/>
    <row r="2582" ht="12.75" customHeight="1" x14ac:dyDescent="0.25"/>
    <row r="2583" ht="12.75" customHeight="1" x14ac:dyDescent="0.25"/>
    <row r="2584" ht="12.75" customHeight="1" x14ac:dyDescent="0.25"/>
    <row r="2585" ht="12.75" customHeight="1" x14ac:dyDescent="0.25"/>
    <row r="2586" ht="12.75" customHeight="1" x14ac:dyDescent="0.25"/>
    <row r="2587" ht="12.75" customHeight="1" x14ac:dyDescent="0.25"/>
    <row r="2588" ht="12.75" customHeight="1" x14ac:dyDescent="0.25"/>
    <row r="2589" ht="12.75" customHeight="1" x14ac:dyDescent="0.25"/>
    <row r="2590" ht="12.75" customHeight="1" x14ac:dyDescent="0.25"/>
    <row r="2591" ht="12.75" customHeight="1" x14ac:dyDescent="0.25"/>
    <row r="2592" ht="12.75" customHeight="1" x14ac:dyDescent="0.25"/>
    <row r="2593" ht="12.75" customHeight="1" x14ac:dyDescent="0.25"/>
    <row r="2594" ht="12.75" customHeight="1" x14ac:dyDescent="0.25"/>
    <row r="2595" ht="12.75" customHeight="1" x14ac:dyDescent="0.25"/>
    <row r="2596" ht="12.75" customHeight="1" x14ac:dyDescent="0.25"/>
    <row r="2597" ht="12.75" customHeight="1" x14ac:dyDescent="0.25"/>
    <row r="2598" ht="12.75" customHeight="1" x14ac:dyDescent="0.25"/>
    <row r="2599" ht="12.75" customHeight="1" x14ac:dyDescent="0.25"/>
    <row r="2600" ht="12.75" customHeight="1" x14ac:dyDescent="0.25"/>
    <row r="2601" ht="12.75" customHeight="1" x14ac:dyDescent="0.25"/>
    <row r="2602" ht="12.75" customHeight="1" x14ac:dyDescent="0.25"/>
    <row r="2603" ht="12.75" customHeight="1" x14ac:dyDescent="0.25"/>
    <row r="2604" ht="12.75" customHeight="1" x14ac:dyDescent="0.25"/>
    <row r="2605" ht="12.75" customHeight="1" x14ac:dyDescent="0.25"/>
    <row r="2606" ht="12.75" customHeight="1" x14ac:dyDescent="0.25"/>
    <row r="2607" ht="12.75" customHeight="1" x14ac:dyDescent="0.25"/>
    <row r="2608" ht="12.75" customHeight="1" x14ac:dyDescent="0.25"/>
    <row r="2609" ht="12.75" customHeight="1" x14ac:dyDescent="0.25"/>
    <row r="2610" ht="12.75" customHeight="1" x14ac:dyDescent="0.25"/>
    <row r="2611" ht="12.75" customHeight="1" x14ac:dyDescent="0.25"/>
    <row r="2612" ht="12.75" customHeight="1" x14ac:dyDescent="0.25"/>
    <row r="2613" ht="12.75" customHeight="1" x14ac:dyDescent="0.25"/>
    <row r="2614" ht="12.75" customHeight="1" x14ac:dyDescent="0.25"/>
    <row r="2615" ht="12.75" customHeight="1" x14ac:dyDescent="0.25"/>
    <row r="2616" ht="12.75" customHeight="1" x14ac:dyDescent="0.25"/>
    <row r="2617" ht="12.75" customHeight="1" x14ac:dyDescent="0.25"/>
    <row r="2618" ht="12.75" customHeight="1" x14ac:dyDescent="0.25"/>
    <row r="2619" ht="12.75" customHeight="1" x14ac:dyDescent="0.25"/>
    <row r="2620" ht="12.75" customHeight="1" x14ac:dyDescent="0.25"/>
    <row r="2621" ht="12.75" customHeight="1" x14ac:dyDescent="0.25"/>
    <row r="2622" ht="12.75" customHeight="1" x14ac:dyDescent="0.25"/>
    <row r="2623" ht="12.75" customHeight="1" x14ac:dyDescent="0.25"/>
    <row r="2624" ht="12.75" customHeight="1" x14ac:dyDescent="0.25"/>
    <row r="2625" ht="12.75" customHeight="1" x14ac:dyDescent="0.25"/>
    <row r="2626" ht="12.75" customHeight="1" x14ac:dyDescent="0.25"/>
    <row r="2627" ht="12.75" customHeight="1" x14ac:dyDescent="0.25"/>
    <row r="2628" ht="12.75" customHeight="1" x14ac:dyDescent="0.25"/>
    <row r="2629" ht="12.75" customHeight="1" x14ac:dyDescent="0.25"/>
    <row r="2630" ht="12.75" customHeight="1" x14ac:dyDescent="0.25"/>
    <row r="2631" ht="12.75" customHeight="1" x14ac:dyDescent="0.25"/>
    <row r="2632" ht="12.75" customHeight="1" x14ac:dyDescent="0.25"/>
    <row r="2633" ht="12.75" customHeight="1" x14ac:dyDescent="0.25"/>
    <row r="2634" ht="12.75" customHeight="1" x14ac:dyDescent="0.25"/>
    <row r="2635" ht="12.75" customHeight="1" x14ac:dyDescent="0.25"/>
    <row r="2636" ht="12.75" customHeight="1" x14ac:dyDescent="0.25"/>
    <row r="2637" ht="12.75" customHeight="1" x14ac:dyDescent="0.25"/>
    <row r="2638" ht="12.75" customHeight="1" x14ac:dyDescent="0.25"/>
    <row r="2639" ht="12.75" customHeight="1" x14ac:dyDescent="0.25"/>
    <row r="2640" ht="12.75" customHeight="1" x14ac:dyDescent="0.25"/>
    <row r="2641" ht="12.75" customHeight="1" x14ac:dyDescent="0.25"/>
    <row r="2642" ht="12.75" customHeight="1" x14ac:dyDescent="0.25"/>
    <row r="2643" ht="12.75" customHeight="1" x14ac:dyDescent="0.25"/>
    <row r="2644" ht="12.75" customHeight="1" x14ac:dyDescent="0.25"/>
    <row r="2645" ht="12.75" customHeight="1" x14ac:dyDescent="0.25"/>
    <row r="2646" ht="12.75" customHeight="1" x14ac:dyDescent="0.25"/>
    <row r="2647" ht="12.75" customHeight="1" x14ac:dyDescent="0.25"/>
    <row r="2648" ht="12.75" customHeight="1" x14ac:dyDescent="0.25"/>
    <row r="2649" ht="12.75" customHeight="1" x14ac:dyDescent="0.25"/>
    <row r="2650" ht="12.75" customHeight="1" x14ac:dyDescent="0.25"/>
    <row r="2651" ht="12.75" customHeight="1" x14ac:dyDescent="0.25"/>
    <row r="2652" ht="12.75" customHeight="1" x14ac:dyDescent="0.25"/>
    <row r="2653" ht="12.75" customHeight="1" x14ac:dyDescent="0.25"/>
    <row r="2654" ht="12.75" customHeight="1" x14ac:dyDescent="0.25"/>
    <row r="2655" ht="12.75" customHeight="1" x14ac:dyDescent="0.25"/>
    <row r="2656" ht="12.75" customHeight="1" x14ac:dyDescent="0.25"/>
    <row r="2657" ht="12.75" customHeight="1" x14ac:dyDescent="0.25"/>
    <row r="2658" ht="12.75" customHeight="1" x14ac:dyDescent="0.25"/>
    <row r="2659" ht="12.75" customHeight="1" x14ac:dyDescent="0.25"/>
    <row r="2660" ht="12.75" customHeight="1" x14ac:dyDescent="0.25"/>
    <row r="2661" ht="12.75" customHeight="1" x14ac:dyDescent="0.25"/>
    <row r="2662" ht="12.75" customHeight="1" x14ac:dyDescent="0.25"/>
    <row r="2663" ht="12.75" customHeight="1" x14ac:dyDescent="0.25"/>
    <row r="2664" ht="12.75" customHeight="1" x14ac:dyDescent="0.25"/>
    <row r="2665" ht="12.75" customHeight="1" x14ac:dyDescent="0.25"/>
    <row r="2666" ht="12.75" customHeight="1" x14ac:dyDescent="0.25"/>
    <row r="2667" ht="12.75" customHeight="1" x14ac:dyDescent="0.25"/>
    <row r="2668" ht="12.75" customHeight="1" x14ac:dyDescent="0.25"/>
    <row r="2669" ht="12.75" customHeight="1" x14ac:dyDescent="0.25"/>
    <row r="2670" ht="12.75" customHeight="1" x14ac:dyDescent="0.25"/>
    <row r="2671" ht="12.75" customHeight="1" x14ac:dyDescent="0.25"/>
    <row r="2672" ht="12.75" customHeight="1" x14ac:dyDescent="0.25"/>
    <row r="2673" ht="12.75" customHeight="1" x14ac:dyDescent="0.25"/>
    <row r="2674" ht="12.75" customHeight="1" x14ac:dyDescent="0.25"/>
    <row r="2675" ht="12.75" customHeight="1" x14ac:dyDescent="0.25"/>
    <row r="2676" ht="12.75" customHeight="1" x14ac:dyDescent="0.25"/>
    <row r="2677" ht="12.75" customHeight="1" x14ac:dyDescent="0.25"/>
    <row r="2678" ht="12.75" customHeight="1" x14ac:dyDescent="0.25"/>
    <row r="2679" ht="12.75" customHeight="1" x14ac:dyDescent="0.25"/>
    <row r="2680" ht="12.75" customHeight="1" x14ac:dyDescent="0.25"/>
    <row r="2681" ht="12.75" customHeight="1" x14ac:dyDescent="0.25"/>
    <row r="2682" ht="12.75" customHeight="1" x14ac:dyDescent="0.25"/>
    <row r="2683" ht="12.75" customHeight="1" x14ac:dyDescent="0.25"/>
    <row r="2684" ht="12.75" customHeight="1" x14ac:dyDescent="0.25"/>
    <row r="2685" ht="12.75" customHeight="1" x14ac:dyDescent="0.25"/>
    <row r="2686" ht="12.75" customHeight="1" x14ac:dyDescent="0.25"/>
    <row r="2687" ht="12.75" customHeight="1" x14ac:dyDescent="0.25"/>
    <row r="2688" ht="12.75" customHeight="1" x14ac:dyDescent="0.25"/>
    <row r="2689" ht="12.75" customHeight="1" x14ac:dyDescent="0.25"/>
    <row r="2690" ht="12.75" customHeight="1" x14ac:dyDescent="0.25"/>
    <row r="2691" ht="12.75" customHeight="1" x14ac:dyDescent="0.25"/>
    <row r="2692" ht="12.75" customHeight="1" x14ac:dyDescent="0.25"/>
    <row r="2693" ht="12.75" customHeight="1" x14ac:dyDescent="0.25"/>
    <row r="2694" ht="12.75" customHeight="1" x14ac:dyDescent="0.25"/>
    <row r="2695" ht="12.75" customHeight="1" x14ac:dyDescent="0.25"/>
    <row r="2696" ht="12.75" customHeight="1" x14ac:dyDescent="0.25"/>
    <row r="2697" ht="12.75" customHeight="1" x14ac:dyDescent="0.25"/>
    <row r="2698" ht="12.75" customHeight="1" x14ac:dyDescent="0.25"/>
    <row r="2699" ht="12.75" customHeight="1" x14ac:dyDescent="0.25"/>
    <row r="2700" ht="12.75" customHeight="1" x14ac:dyDescent="0.25"/>
    <row r="2701" ht="12.75" customHeight="1" x14ac:dyDescent="0.25"/>
    <row r="2702" ht="12.75" customHeight="1" x14ac:dyDescent="0.25"/>
    <row r="2703" ht="12.75" customHeight="1" x14ac:dyDescent="0.25"/>
    <row r="2704" ht="12.75" customHeight="1" x14ac:dyDescent="0.25"/>
    <row r="2705" ht="12.75" customHeight="1" x14ac:dyDescent="0.25"/>
    <row r="2706" ht="12.75" customHeight="1" x14ac:dyDescent="0.25"/>
    <row r="2707" ht="12.75" customHeight="1" x14ac:dyDescent="0.25"/>
    <row r="2708" ht="12.75" customHeight="1" x14ac:dyDescent="0.25"/>
    <row r="2709" ht="12.75" customHeight="1" x14ac:dyDescent="0.25"/>
    <row r="2710" ht="12.75" customHeight="1" x14ac:dyDescent="0.25"/>
    <row r="2711" ht="12.75" customHeight="1" x14ac:dyDescent="0.25"/>
    <row r="2712" ht="12.75" customHeight="1" x14ac:dyDescent="0.25"/>
    <row r="2713" ht="12.75" customHeight="1" x14ac:dyDescent="0.25"/>
    <row r="2714" ht="12.75" customHeight="1" x14ac:dyDescent="0.25"/>
    <row r="2715" ht="12.75" customHeight="1" x14ac:dyDescent="0.25"/>
    <row r="2716" ht="12.75" customHeight="1" x14ac:dyDescent="0.25"/>
    <row r="2717" ht="12.75" customHeight="1" x14ac:dyDescent="0.25"/>
    <row r="2718" ht="12.75" customHeight="1" x14ac:dyDescent="0.25"/>
    <row r="2719" ht="12.75" customHeight="1" x14ac:dyDescent="0.25"/>
    <row r="2720" ht="12.75" customHeight="1" x14ac:dyDescent="0.25"/>
    <row r="2721" ht="12.75" customHeight="1" x14ac:dyDescent="0.25"/>
    <row r="2722" ht="12.75" customHeight="1" x14ac:dyDescent="0.25"/>
    <row r="2723" ht="12.75" customHeight="1" x14ac:dyDescent="0.25"/>
    <row r="2724" ht="12.75" customHeight="1" x14ac:dyDescent="0.25"/>
    <row r="2725" ht="12.75" customHeight="1" x14ac:dyDescent="0.25"/>
    <row r="2726" ht="12.75" customHeight="1" x14ac:dyDescent="0.25"/>
    <row r="2727" ht="12.75" customHeight="1" x14ac:dyDescent="0.25"/>
    <row r="2728" ht="12.75" customHeight="1" x14ac:dyDescent="0.25"/>
    <row r="2729" ht="12.75" customHeight="1" x14ac:dyDescent="0.25"/>
    <row r="2730" ht="12.75" customHeight="1" x14ac:dyDescent="0.25"/>
    <row r="2731" ht="12.75" customHeight="1" x14ac:dyDescent="0.25"/>
    <row r="2732" ht="12.75" customHeight="1" x14ac:dyDescent="0.25"/>
    <row r="2733" ht="12.75" customHeight="1" x14ac:dyDescent="0.25"/>
    <row r="2734" ht="12.75" customHeight="1" x14ac:dyDescent="0.25"/>
    <row r="2735" ht="12.75" customHeight="1" x14ac:dyDescent="0.25"/>
    <row r="2736" ht="12.75" customHeight="1" x14ac:dyDescent="0.25"/>
    <row r="2737" ht="12.75" customHeight="1" x14ac:dyDescent="0.25"/>
    <row r="2738" ht="12.75" customHeight="1" x14ac:dyDescent="0.25"/>
    <row r="2739" ht="12.75" customHeight="1" x14ac:dyDescent="0.25"/>
    <row r="2740" ht="12.75" customHeight="1" x14ac:dyDescent="0.25"/>
    <row r="2741" ht="12.75" customHeight="1" x14ac:dyDescent="0.25"/>
    <row r="2742" ht="12.75" customHeight="1" x14ac:dyDescent="0.25"/>
    <row r="2743" ht="12.75" customHeight="1" x14ac:dyDescent="0.25"/>
    <row r="2744" ht="12.75" customHeight="1" x14ac:dyDescent="0.25"/>
    <row r="2745" ht="12.75" customHeight="1" x14ac:dyDescent="0.25"/>
    <row r="2746" ht="12.75" customHeight="1" x14ac:dyDescent="0.25"/>
    <row r="2747" ht="12.75" customHeight="1" x14ac:dyDescent="0.25"/>
    <row r="2748" ht="12.75" customHeight="1" x14ac:dyDescent="0.25"/>
    <row r="2749" ht="12.75" customHeight="1" x14ac:dyDescent="0.25"/>
    <row r="2750" ht="12.75" customHeight="1" x14ac:dyDescent="0.25"/>
    <row r="2751" ht="12.75" customHeight="1" x14ac:dyDescent="0.25"/>
    <row r="2752" ht="12.75" customHeight="1" x14ac:dyDescent="0.25"/>
    <row r="2753" ht="12.75" customHeight="1" x14ac:dyDescent="0.25"/>
    <row r="2754" ht="12.75" customHeight="1" x14ac:dyDescent="0.25"/>
    <row r="2755" ht="12.75" customHeight="1" x14ac:dyDescent="0.25"/>
    <row r="2756" ht="12.75" customHeight="1" x14ac:dyDescent="0.25"/>
    <row r="2757" ht="12.75" customHeight="1" x14ac:dyDescent="0.25"/>
    <row r="2758" ht="12.75" customHeight="1" x14ac:dyDescent="0.25"/>
    <row r="2759" ht="12.75" customHeight="1" x14ac:dyDescent="0.25"/>
    <row r="2760" ht="12.75" customHeight="1" x14ac:dyDescent="0.25"/>
    <row r="2761" ht="12.75" customHeight="1" x14ac:dyDescent="0.25"/>
    <row r="2762" ht="12.75" customHeight="1" x14ac:dyDescent="0.25"/>
    <row r="2763" ht="12.75" customHeight="1" x14ac:dyDescent="0.25"/>
    <row r="2764" ht="12.75" customHeight="1" x14ac:dyDescent="0.25"/>
    <row r="2765" ht="12.75" customHeight="1" x14ac:dyDescent="0.25"/>
    <row r="2766" ht="12.75" customHeight="1" x14ac:dyDescent="0.25"/>
    <row r="2767" ht="12.75" customHeight="1" x14ac:dyDescent="0.25"/>
    <row r="2768" ht="12.75" customHeight="1" x14ac:dyDescent="0.25"/>
    <row r="2769" ht="12.75" customHeight="1" x14ac:dyDescent="0.25"/>
    <row r="2770" ht="12.75" customHeight="1" x14ac:dyDescent="0.25"/>
    <row r="2771" ht="12.75" customHeight="1" x14ac:dyDescent="0.25"/>
    <row r="2772" ht="12.75" customHeight="1" x14ac:dyDescent="0.25"/>
    <row r="2773" ht="12.75" customHeight="1" x14ac:dyDescent="0.25"/>
    <row r="2774" ht="12.75" customHeight="1" x14ac:dyDescent="0.25"/>
    <row r="2775" ht="12.75" customHeight="1" x14ac:dyDescent="0.25"/>
    <row r="2776" ht="12.75" customHeight="1" x14ac:dyDescent="0.25"/>
    <row r="2777" ht="12.75" customHeight="1" x14ac:dyDescent="0.25"/>
    <row r="2778" ht="12.75" customHeight="1" x14ac:dyDescent="0.25"/>
    <row r="2779" ht="12.75" customHeight="1" x14ac:dyDescent="0.25"/>
    <row r="2780" ht="12.75" customHeight="1" x14ac:dyDescent="0.25"/>
    <row r="2781" ht="12.75" customHeight="1" x14ac:dyDescent="0.25"/>
    <row r="2782" ht="12.75" customHeight="1" x14ac:dyDescent="0.25"/>
    <row r="2783" ht="12.75" customHeight="1" x14ac:dyDescent="0.25"/>
    <row r="2784" ht="12.75" customHeight="1" x14ac:dyDescent="0.25"/>
    <row r="2785" ht="12.75" customHeight="1" x14ac:dyDescent="0.25"/>
    <row r="2786" ht="12.75" customHeight="1" x14ac:dyDescent="0.25"/>
    <row r="2787" ht="12.75" customHeight="1" x14ac:dyDescent="0.25"/>
    <row r="2788" ht="12.75" customHeight="1" x14ac:dyDescent="0.25"/>
    <row r="2789" ht="12.75" customHeight="1" x14ac:dyDescent="0.25"/>
    <row r="2790" ht="12.75" customHeight="1" x14ac:dyDescent="0.25"/>
    <row r="2791" ht="12.75" customHeight="1" x14ac:dyDescent="0.25"/>
    <row r="2792" ht="12.75" customHeight="1" x14ac:dyDescent="0.25"/>
    <row r="2793" ht="12.75" customHeight="1" x14ac:dyDescent="0.25"/>
    <row r="2794" ht="12.75" customHeight="1" x14ac:dyDescent="0.25"/>
    <row r="2795" ht="12.75" customHeight="1" x14ac:dyDescent="0.25"/>
    <row r="2796" ht="12.75" customHeight="1" x14ac:dyDescent="0.25"/>
    <row r="2797" ht="12.75" customHeight="1" x14ac:dyDescent="0.25"/>
    <row r="2798" ht="12.75" customHeight="1" x14ac:dyDescent="0.25"/>
    <row r="2799" ht="12.75" customHeight="1" x14ac:dyDescent="0.25"/>
    <row r="2800" ht="12.75" customHeight="1" x14ac:dyDescent="0.25"/>
    <row r="2801" ht="12.75" customHeight="1" x14ac:dyDescent="0.25"/>
    <row r="2802" ht="12.75" customHeight="1" x14ac:dyDescent="0.25"/>
    <row r="2803" ht="12.75" customHeight="1" x14ac:dyDescent="0.25"/>
    <row r="2804" ht="12.75" customHeight="1" x14ac:dyDescent="0.25"/>
    <row r="2805" ht="12.75" customHeight="1" x14ac:dyDescent="0.25"/>
    <row r="2806" ht="12.75" customHeight="1" x14ac:dyDescent="0.25"/>
    <row r="2807" ht="12.75" customHeight="1" x14ac:dyDescent="0.25"/>
    <row r="2808" ht="12.75" customHeight="1" x14ac:dyDescent="0.25"/>
    <row r="2809" ht="12.75" customHeight="1" x14ac:dyDescent="0.25"/>
    <row r="2810" ht="12.75" customHeight="1" x14ac:dyDescent="0.25"/>
    <row r="2811" ht="12.75" customHeight="1" x14ac:dyDescent="0.25"/>
    <row r="2812" ht="12.75" customHeight="1" x14ac:dyDescent="0.25"/>
    <row r="2813" ht="12.75" customHeight="1" x14ac:dyDescent="0.25"/>
    <row r="2814" ht="12.75" customHeight="1" x14ac:dyDescent="0.25"/>
    <row r="2815" ht="12.75" customHeight="1" x14ac:dyDescent="0.25"/>
    <row r="2816" ht="12.75" customHeight="1" x14ac:dyDescent="0.25"/>
    <row r="2817" ht="12.75" customHeight="1" x14ac:dyDescent="0.25"/>
    <row r="2818" ht="12.75" customHeight="1" x14ac:dyDescent="0.25"/>
    <row r="2819" ht="12.75" customHeight="1" x14ac:dyDescent="0.25"/>
    <row r="2820" ht="12.75" customHeight="1" x14ac:dyDescent="0.25"/>
    <row r="2821" ht="12.75" customHeight="1" x14ac:dyDescent="0.25"/>
    <row r="2822" ht="12.75" customHeight="1" x14ac:dyDescent="0.25"/>
    <row r="2823" ht="12.75" customHeight="1" x14ac:dyDescent="0.25"/>
    <row r="2824" ht="12.75" customHeight="1" x14ac:dyDescent="0.25"/>
    <row r="2825" ht="12.75" customHeight="1" x14ac:dyDescent="0.25"/>
    <row r="2826" ht="12.75" customHeight="1" x14ac:dyDescent="0.25"/>
    <row r="2827" ht="12.75" customHeight="1" x14ac:dyDescent="0.25"/>
    <row r="2828" ht="12.75" customHeight="1" x14ac:dyDescent="0.25"/>
    <row r="2829" ht="12.75" customHeight="1" x14ac:dyDescent="0.25"/>
    <row r="2830" ht="12.75" customHeight="1" x14ac:dyDescent="0.25"/>
    <row r="2831" ht="12.75" customHeight="1" x14ac:dyDescent="0.25"/>
    <row r="2832" ht="12.75" customHeight="1" x14ac:dyDescent="0.25"/>
    <row r="2833" ht="12.75" customHeight="1" x14ac:dyDescent="0.25"/>
    <row r="2834" ht="12.75" customHeight="1" x14ac:dyDescent="0.25"/>
    <row r="2835" ht="12.75" customHeight="1" x14ac:dyDescent="0.25"/>
    <row r="2836" ht="12.75" customHeight="1" x14ac:dyDescent="0.25"/>
    <row r="2837" ht="12.75" customHeight="1" x14ac:dyDescent="0.25"/>
    <row r="2838" ht="12.75" customHeight="1" x14ac:dyDescent="0.25"/>
    <row r="2839" ht="12.75" customHeight="1" x14ac:dyDescent="0.25"/>
    <row r="2840" ht="12.75" customHeight="1" x14ac:dyDescent="0.25"/>
    <row r="2841" ht="12.75" customHeight="1" x14ac:dyDescent="0.25"/>
    <row r="2842" ht="12.75" customHeight="1" x14ac:dyDescent="0.25"/>
    <row r="2843" ht="12.75" customHeight="1" x14ac:dyDescent="0.25"/>
    <row r="2844" ht="12.75" customHeight="1" x14ac:dyDescent="0.25"/>
    <row r="2845" ht="12.75" customHeight="1" x14ac:dyDescent="0.25"/>
    <row r="2846" ht="12.75" customHeight="1" x14ac:dyDescent="0.25"/>
    <row r="2847" ht="12.75" customHeight="1" x14ac:dyDescent="0.25"/>
    <row r="2848" ht="12.75" customHeight="1" x14ac:dyDescent="0.25"/>
    <row r="2849" ht="12.75" customHeight="1" x14ac:dyDescent="0.25"/>
    <row r="2850" ht="12.75" customHeight="1" x14ac:dyDescent="0.25"/>
    <row r="2851" ht="12.75" customHeight="1" x14ac:dyDescent="0.25"/>
    <row r="2852" ht="12.75" customHeight="1" x14ac:dyDescent="0.25"/>
    <row r="2853" ht="12.75" customHeight="1" x14ac:dyDescent="0.25"/>
    <row r="2854" ht="12.75" customHeight="1" x14ac:dyDescent="0.25"/>
    <row r="2855" ht="12.75" customHeight="1" x14ac:dyDescent="0.25"/>
    <row r="2856" ht="12.75" customHeight="1" x14ac:dyDescent="0.25"/>
    <row r="2857" ht="12.75" customHeight="1" x14ac:dyDescent="0.25"/>
    <row r="2858" ht="12.75" customHeight="1" x14ac:dyDescent="0.25"/>
    <row r="2859" ht="12.75" customHeight="1" x14ac:dyDescent="0.25"/>
    <row r="2860" ht="12.75" customHeight="1" x14ac:dyDescent="0.25"/>
    <row r="2861" ht="12.75" customHeight="1" x14ac:dyDescent="0.25"/>
    <row r="2862" ht="12.75" customHeight="1" x14ac:dyDescent="0.25"/>
    <row r="2863" ht="12.75" customHeight="1" x14ac:dyDescent="0.25"/>
    <row r="2864" ht="12.75" customHeight="1" x14ac:dyDescent="0.25"/>
    <row r="2865" ht="12.75" customHeight="1" x14ac:dyDescent="0.25"/>
    <row r="2866" ht="12.75" customHeight="1" x14ac:dyDescent="0.25"/>
    <row r="2867" ht="12.75" customHeight="1" x14ac:dyDescent="0.25"/>
    <row r="2868" ht="12.75" customHeight="1" x14ac:dyDescent="0.25"/>
    <row r="2869" ht="12.75" customHeight="1" x14ac:dyDescent="0.25"/>
    <row r="2870" ht="12.75" customHeight="1" x14ac:dyDescent="0.25"/>
    <row r="2871" ht="12.75" customHeight="1" x14ac:dyDescent="0.25"/>
    <row r="2872" ht="12.75" customHeight="1" x14ac:dyDescent="0.25"/>
    <row r="2873" ht="12.75" customHeight="1" x14ac:dyDescent="0.25"/>
    <row r="2874" ht="12.75" customHeight="1" x14ac:dyDescent="0.25"/>
    <row r="2875" ht="12.75" customHeight="1" x14ac:dyDescent="0.25"/>
    <row r="2876" ht="12.75" customHeight="1" x14ac:dyDescent="0.25"/>
    <row r="2877" ht="12.75" customHeight="1" x14ac:dyDescent="0.25"/>
    <row r="2878" ht="12.75" customHeight="1" x14ac:dyDescent="0.25"/>
    <row r="2879" ht="12.75" customHeight="1" x14ac:dyDescent="0.25"/>
    <row r="2880" ht="12.75" customHeight="1" x14ac:dyDescent="0.25"/>
    <row r="2881" ht="12.75" customHeight="1" x14ac:dyDescent="0.25"/>
    <row r="2882" ht="12.75" customHeight="1" x14ac:dyDescent="0.25"/>
    <row r="2883" ht="12.75" customHeight="1" x14ac:dyDescent="0.25"/>
    <row r="2884" ht="12.75" customHeight="1" x14ac:dyDescent="0.25"/>
    <row r="2885" ht="12.75" customHeight="1" x14ac:dyDescent="0.25"/>
    <row r="2886" ht="12.75" customHeight="1" x14ac:dyDescent="0.25"/>
    <row r="2887" ht="12.75" customHeight="1" x14ac:dyDescent="0.25"/>
    <row r="2888" ht="12.75" customHeight="1" x14ac:dyDescent="0.25"/>
    <row r="2889" ht="12.75" customHeight="1" x14ac:dyDescent="0.25"/>
    <row r="2890" ht="12.75" customHeight="1" x14ac:dyDescent="0.25"/>
    <row r="2891" ht="12.75" customHeight="1" x14ac:dyDescent="0.25"/>
    <row r="2892" ht="12.75" customHeight="1" x14ac:dyDescent="0.25"/>
    <row r="2893" ht="12.75" customHeight="1" x14ac:dyDescent="0.25"/>
    <row r="2894" ht="12.75" customHeight="1" x14ac:dyDescent="0.25"/>
    <row r="2895" ht="12.75" customHeight="1" x14ac:dyDescent="0.25"/>
    <row r="2896" ht="12.75" customHeight="1" x14ac:dyDescent="0.25"/>
    <row r="2897" ht="12.75" customHeight="1" x14ac:dyDescent="0.25"/>
    <row r="2898" ht="12.75" customHeight="1" x14ac:dyDescent="0.25"/>
    <row r="2899" ht="12.75" customHeight="1" x14ac:dyDescent="0.25"/>
    <row r="2900" ht="12.75" customHeight="1" x14ac:dyDescent="0.25"/>
    <row r="2901" ht="12.75" customHeight="1" x14ac:dyDescent="0.25"/>
    <row r="2902" ht="12.75" customHeight="1" x14ac:dyDescent="0.25"/>
    <row r="2903" ht="12.75" customHeight="1" x14ac:dyDescent="0.25"/>
    <row r="2904" ht="12.75" customHeight="1" x14ac:dyDescent="0.25"/>
    <row r="2905" ht="12.75" customHeight="1" x14ac:dyDescent="0.25"/>
    <row r="2906" ht="12.75" customHeight="1" x14ac:dyDescent="0.25"/>
    <row r="2907" ht="12.75" customHeight="1" x14ac:dyDescent="0.25"/>
    <row r="2908" ht="12.75" customHeight="1" x14ac:dyDescent="0.25"/>
    <row r="2909" ht="12.75" customHeight="1" x14ac:dyDescent="0.25"/>
    <row r="2910" ht="12.75" customHeight="1" x14ac:dyDescent="0.25"/>
    <row r="2911" ht="12.75" customHeight="1" x14ac:dyDescent="0.25"/>
    <row r="2912" ht="12.75" customHeight="1" x14ac:dyDescent="0.25"/>
    <row r="2913" ht="12.75" customHeight="1" x14ac:dyDescent="0.25"/>
    <row r="2914" ht="12.75" customHeight="1" x14ac:dyDescent="0.25"/>
    <row r="2915" ht="12.75" customHeight="1" x14ac:dyDescent="0.25"/>
    <row r="2916" ht="12.75" customHeight="1" x14ac:dyDescent="0.25"/>
    <row r="2917" ht="12.75" customHeight="1" x14ac:dyDescent="0.25"/>
    <row r="2918" ht="12.75" customHeight="1" x14ac:dyDescent="0.25"/>
    <row r="2919" ht="12.75" customHeight="1" x14ac:dyDescent="0.25"/>
    <row r="2920" ht="12.75" customHeight="1" x14ac:dyDescent="0.25"/>
    <row r="2921" ht="12.75" customHeight="1" x14ac:dyDescent="0.25"/>
    <row r="2922" ht="12.75" customHeight="1" x14ac:dyDescent="0.25"/>
    <row r="2923" ht="12.75" customHeight="1" x14ac:dyDescent="0.25"/>
    <row r="2924" ht="12.75" customHeight="1" x14ac:dyDescent="0.25"/>
    <row r="2925" ht="12.75" customHeight="1" x14ac:dyDescent="0.25"/>
    <row r="2926" ht="12.75" customHeight="1" x14ac:dyDescent="0.25"/>
    <row r="2927" ht="12.75" customHeight="1" x14ac:dyDescent="0.25"/>
    <row r="2928" ht="12.75" customHeight="1" x14ac:dyDescent="0.25"/>
    <row r="2929" ht="12.75" customHeight="1" x14ac:dyDescent="0.25"/>
    <row r="2930" ht="12.75" customHeight="1" x14ac:dyDescent="0.25"/>
    <row r="2931" ht="12.75" customHeight="1" x14ac:dyDescent="0.25"/>
    <row r="2932" ht="12.75" customHeight="1" x14ac:dyDescent="0.25"/>
    <row r="2933" ht="12.75" customHeight="1" x14ac:dyDescent="0.25"/>
    <row r="2934" ht="12.75" customHeight="1" x14ac:dyDescent="0.25"/>
    <row r="2935" ht="12.75" customHeight="1" x14ac:dyDescent="0.25"/>
    <row r="2936" ht="12.75" customHeight="1" x14ac:dyDescent="0.25"/>
    <row r="2937" ht="12.75" customHeight="1" x14ac:dyDescent="0.25"/>
    <row r="2938" ht="12.75" customHeight="1" x14ac:dyDescent="0.25"/>
    <row r="2939" ht="12.75" customHeight="1" x14ac:dyDescent="0.25"/>
    <row r="2940" ht="12.75" customHeight="1" x14ac:dyDescent="0.25"/>
    <row r="2941" ht="12.75" customHeight="1" x14ac:dyDescent="0.25"/>
    <row r="2942" ht="12.75" customHeight="1" x14ac:dyDescent="0.25"/>
    <row r="2943" ht="12.75" customHeight="1" x14ac:dyDescent="0.25"/>
    <row r="2944" ht="12.75" customHeight="1" x14ac:dyDescent="0.25"/>
    <row r="2945" ht="12.75" customHeight="1" x14ac:dyDescent="0.25"/>
    <row r="2946" ht="12.75" customHeight="1" x14ac:dyDescent="0.25"/>
    <row r="2947" ht="12.75" customHeight="1" x14ac:dyDescent="0.25"/>
    <row r="2948" ht="12.75" customHeight="1" x14ac:dyDescent="0.25"/>
    <row r="2949" ht="12.75" customHeight="1" x14ac:dyDescent="0.25"/>
    <row r="2950" ht="12.75" customHeight="1" x14ac:dyDescent="0.25"/>
    <row r="2951" ht="12.75" customHeight="1" x14ac:dyDescent="0.25"/>
    <row r="2952" ht="12.75" customHeight="1" x14ac:dyDescent="0.25"/>
    <row r="2953" ht="12.75" customHeight="1" x14ac:dyDescent="0.25"/>
    <row r="2954" ht="12.75" customHeight="1" x14ac:dyDescent="0.25"/>
    <row r="2955" ht="12.75" customHeight="1" x14ac:dyDescent="0.25"/>
    <row r="2956" ht="12.75" customHeight="1" x14ac:dyDescent="0.25"/>
    <row r="2957" ht="12.75" customHeight="1" x14ac:dyDescent="0.25"/>
    <row r="2958" ht="12.75" customHeight="1" x14ac:dyDescent="0.25"/>
    <row r="2959" ht="12.75" customHeight="1" x14ac:dyDescent="0.25"/>
    <row r="2960" ht="12.75" customHeight="1" x14ac:dyDescent="0.25"/>
    <row r="2961" ht="12.75" customHeight="1" x14ac:dyDescent="0.25"/>
    <row r="2962" ht="12.75" customHeight="1" x14ac:dyDescent="0.25"/>
    <row r="2963" ht="12.75" customHeight="1" x14ac:dyDescent="0.25"/>
    <row r="2964" ht="12.75" customHeight="1" x14ac:dyDescent="0.25"/>
    <row r="2965" ht="12.75" customHeight="1" x14ac:dyDescent="0.25"/>
    <row r="2966" ht="12.75" customHeight="1" x14ac:dyDescent="0.25"/>
    <row r="2967" ht="12.75" customHeight="1" x14ac:dyDescent="0.25"/>
    <row r="2968" ht="12.75" customHeight="1" x14ac:dyDescent="0.25"/>
    <row r="2969" ht="12.75" customHeight="1" x14ac:dyDescent="0.25"/>
    <row r="2970" ht="12.75" customHeight="1" x14ac:dyDescent="0.25"/>
    <row r="2971" ht="12.75" customHeight="1" x14ac:dyDescent="0.25"/>
    <row r="2972" ht="12.75" customHeight="1" x14ac:dyDescent="0.25"/>
    <row r="2973" ht="12.75" customHeight="1" x14ac:dyDescent="0.25"/>
    <row r="2974" ht="12.75" customHeight="1" x14ac:dyDescent="0.25"/>
    <row r="2975" ht="12.75" customHeight="1" x14ac:dyDescent="0.25"/>
    <row r="2976" ht="12.75" customHeight="1" x14ac:dyDescent="0.25"/>
    <row r="2977" ht="12.75" customHeight="1" x14ac:dyDescent="0.25"/>
    <row r="2978" ht="12.75" customHeight="1" x14ac:dyDescent="0.25"/>
    <row r="2979" ht="12.75" customHeight="1" x14ac:dyDescent="0.25"/>
    <row r="2980" ht="12.75" customHeight="1" x14ac:dyDescent="0.25"/>
    <row r="2981" ht="12.75" customHeight="1" x14ac:dyDescent="0.25"/>
    <row r="2982" ht="12.75" customHeight="1" x14ac:dyDescent="0.25"/>
    <row r="2983" ht="12.75" customHeight="1" x14ac:dyDescent="0.25"/>
    <row r="2984" ht="12.75" customHeight="1" x14ac:dyDescent="0.25"/>
    <row r="2985" ht="12.75" customHeight="1" x14ac:dyDescent="0.25"/>
    <row r="2986" ht="12.75" customHeight="1" x14ac:dyDescent="0.25"/>
    <row r="2987" ht="12.75" customHeight="1" x14ac:dyDescent="0.25"/>
    <row r="2988" ht="12.75" customHeight="1" x14ac:dyDescent="0.25"/>
    <row r="2989" ht="12.75" customHeight="1" x14ac:dyDescent="0.25"/>
    <row r="2990" ht="12.75" customHeight="1" x14ac:dyDescent="0.25"/>
    <row r="2991" ht="12.75" customHeight="1" x14ac:dyDescent="0.25"/>
    <row r="2992" ht="12.75" customHeight="1" x14ac:dyDescent="0.25"/>
    <row r="2993" ht="12.75" customHeight="1" x14ac:dyDescent="0.25"/>
    <row r="2994" ht="12.75" customHeight="1" x14ac:dyDescent="0.25"/>
    <row r="2995" ht="12.75" customHeight="1" x14ac:dyDescent="0.25"/>
    <row r="2996" ht="12.75" customHeight="1" x14ac:dyDescent="0.25"/>
    <row r="2997" ht="12.75" customHeight="1" x14ac:dyDescent="0.25"/>
    <row r="2998" ht="12.75" customHeight="1" x14ac:dyDescent="0.25"/>
    <row r="2999" ht="12.75" customHeight="1" x14ac:dyDescent="0.25"/>
    <row r="3000" ht="12.75" customHeight="1" x14ac:dyDescent="0.25"/>
    <row r="3001" ht="12.75" customHeight="1" x14ac:dyDescent="0.25"/>
    <row r="3002" ht="12.75" customHeight="1" x14ac:dyDescent="0.25"/>
    <row r="3003" ht="12.75" customHeight="1" x14ac:dyDescent="0.25"/>
    <row r="3004" ht="12.75" customHeight="1" x14ac:dyDescent="0.25"/>
    <row r="3005" ht="12.75" customHeight="1" x14ac:dyDescent="0.25"/>
    <row r="3006" ht="12.75" customHeight="1" x14ac:dyDescent="0.25"/>
    <row r="3007" ht="12.75" customHeight="1" x14ac:dyDescent="0.25"/>
    <row r="3008" ht="12.75" customHeight="1" x14ac:dyDescent="0.25"/>
    <row r="3009" ht="12.75" customHeight="1" x14ac:dyDescent="0.25"/>
    <row r="3010" ht="12.75" customHeight="1" x14ac:dyDescent="0.25"/>
    <row r="3011" ht="12.75" customHeight="1" x14ac:dyDescent="0.25"/>
    <row r="3012" ht="12.75" customHeight="1" x14ac:dyDescent="0.25"/>
    <row r="3013" ht="12.75" customHeight="1" x14ac:dyDescent="0.25"/>
    <row r="3014" ht="12.75" customHeight="1" x14ac:dyDescent="0.25"/>
    <row r="3015" ht="12.75" customHeight="1" x14ac:dyDescent="0.25"/>
    <row r="3016" ht="12.75" customHeight="1" x14ac:dyDescent="0.25"/>
    <row r="3017" ht="12.75" customHeight="1" x14ac:dyDescent="0.25"/>
    <row r="3018" ht="12.75" customHeight="1" x14ac:dyDescent="0.25"/>
    <row r="3019" ht="12.75" customHeight="1" x14ac:dyDescent="0.25"/>
    <row r="3020" ht="12.75" customHeight="1" x14ac:dyDescent="0.25"/>
    <row r="3021" ht="12.75" customHeight="1" x14ac:dyDescent="0.25"/>
    <row r="3022" ht="12.75" customHeight="1" x14ac:dyDescent="0.25"/>
    <row r="3023" ht="12.75" customHeight="1" x14ac:dyDescent="0.25"/>
    <row r="3024" ht="12.75" customHeight="1" x14ac:dyDescent="0.25"/>
    <row r="3025" ht="12.75" customHeight="1" x14ac:dyDescent="0.25"/>
    <row r="3026" ht="12.75" customHeight="1" x14ac:dyDescent="0.25"/>
    <row r="3027" ht="12.75" customHeight="1" x14ac:dyDescent="0.25"/>
    <row r="3028" ht="12.75" customHeight="1" x14ac:dyDescent="0.25"/>
    <row r="3029" ht="12.75" customHeight="1" x14ac:dyDescent="0.25"/>
    <row r="3030" ht="12.75" customHeight="1" x14ac:dyDescent="0.25"/>
    <row r="3031" ht="12.75" customHeight="1" x14ac:dyDescent="0.25"/>
    <row r="3032" ht="12.75" customHeight="1" x14ac:dyDescent="0.25"/>
    <row r="3033" ht="12.75" customHeight="1" x14ac:dyDescent="0.25"/>
    <row r="3034" ht="12.75" customHeight="1" x14ac:dyDescent="0.25"/>
    <row r="3035" ht="12.75" customHeight="1" x14ac:dyDescent="0.25"/>
    <row r="3036" ht="12.75" customHeight="1" x14ac:dyDescent="0.25"/>
    <row r="3037" ht="12.75" customHeight="1" x14ac:dyDescent="0.25"/>
    <row r="3038" ht="12.75" customHeight="1" x14ac:dyDescent="0.25"/>
    <row r="3039" ht="12.75" customHeight="1" x14ac:dyDescent="0.25"/>
    <row r="3040" ht="12.75" customHeight="1" x14ac:dyDescent="0.25"/>
    <row r="3041" ht="12.75" customHeight="1" x14ac:dyDescent="0.25"/>
    <row r="3042" ht="12.75" customHeight="1" x14ac:dyDescent="0.25"/>
    <row r="3043" ht="12.75" customHeight="1" x14ac:dyDescent="0.25"/>
    <row r="3044" ht="12.75" customHeight="1" x14ac:dyDescent="0.25"/>
    <row r="3045" ht="12.75" customHeight="1" x14ac:dyDescent="0.25"/>
    <row r="3046" ht="12.75" customHeight="1" x14ac:dyDescent="0.25"/>
    <row r="3047" ht="12.75" customHeight="1" x14ac:dyDescent="0.25"/>
    <row r="3048" ht="12.75" customHeight="1" x14ac:dyDescent="0.25"/>
    <row r="3049" ht="12.75" customHeight="1" x14ac:dyDescent="0.25"/>
    <row r="3050" ht="12.75" customHeight="1" x14ac:dyDescent="0.25"/>
    <row r="3051" ht="12.75" customHeight="1" x14ac:dyDescent="0.25"/>
    <row r="3052" ht="12.75" customHeight="1" x14ac:dyDescent="0.25"/>
    <row r="3053" ht="12.75" customHeight="1" x14ac:dyDescent="0.25"/>
    <row r="3054" ht="12.75" customHeight="1" x14ac:dyDescent="0.25"/>
    <row r="3055" ht="12.75" customHeight="1" x14ac:dyDescent="0.25"/>
    <row r="3056" ht="12.75" customHeight="1" x14ac:dyDescent="0.25"/>
    <row r="3057" ht="12.75" customHeight="1" x14ac:dyDescent="0.25"/>
    <row r="3058" ht="12.75" customHeight="1" x14ac:dyDescent="0.25"/>
    <row r="3059" ht="12.75" customHeight="1" x14ac:dyDescent="0.25"/>
    <row r="3060" ht="12.75" customHeight="1" x14ac:dyDescent="0.25"/>
    <row r="3061" ht="12.75" customHeight="1" x14ac:dyDescent="0.25"/>
    <row r="3062" ht="12.75" customHeight="1" x14ac:dyDescent="0.25"/>
    <row r="3063" ht="12.75" customHeight="1" x14ac:dyDescent="0.25"/>
    <row r="3064" ht="12.75" customHeight="1" x14ac:dyDescent="0.25"/>
    <row r="3065" ht="12.75" customHeight="1" x14ac:dyDescent="0.25"/>
    <row r="3066" ht="12.75" customHeight="1" x14ac:dyDescent="0.25"/>
    <row r="3067" ht="12.75" customHeight="1" x14ac:dyDescent="0.25"/>
    <row r="3068" ht="12.75" customHeight="1" x14ac:dyDescent="0.25"/>
    <row r="3069" ht="12.75" customHeight="1" x14ac:dyDescent="0.25"/>
    <row r="3070" ht="12.75" customHeight="1" x14ac:dyDescent="0.25"/>
    <row r="3071" ht="12.75" customHeight="1" x14ac:dyDescent="0.25"/>
    <row r="3072" ht="12.75" customHeight="1" x14ac:dyDescent="0.25"/>
    <row r="3073" ht="12.75" customHeight="1" x14ac:dyDescent="0.25"/>
    <row r="3074" ht="12.75" customHeight="1" x14ac:dyDescent="0.25"/>
    <row r="3075" ht="12.75" customHeight="1" x14ac:dyDescent="0.25"/>
    <row r="3076" ht="12.75" customHeight="1" x14ac:dyDescent="0.25"/>
    <row r="3077" ht="12.75" customHeight="1" x14ac:dyDescent="0.25"/>
    <row r="3078" ht="12.75" customHeight="1" x14ac:dyDescent="0.25"/>
    <row r="3079" ht="12.75" customHeight="1" x14ac:dyDescent="0.25"/>
    <row r="3080" ht="12.75" customHeight="1" x14ac:dyDescent="0.25"/>
    <row r="3081" ht="12.75" customHeight="1" x14ac:dyDescent="0.25"/>
    <row r="3082" ht="12.75" customHeight="1" x14ac:dyDescent="0.25"/>
    <row r="3083" ht="12.75" customHeight="1" x14ac:dyDescent="0.25"/>
    <row r="3084" ht="12.75" customHeight="1" x14ac:dyDescent="0.25"/>
    <row r="3085" ht="12.75" customHeight="1" x14ac:dyDescent="0.25"/>
    <row r="3086" ht="12.75" customHeight="1" x14ac:dyDescent="0.25"/>
    <row r="3087" ht="12.75" customHeight="1" x14ac:dyDescent="0.25"/>
    <row r="3088" ht="12.75" customHeight="1" x14ac:dyDescent="0.25"/>
    <row r="3089" ht="12.75" customHeight="1" x14ac:dyDescent="0.25"/>
    <row r="3090" ht="12.75" customHeight="1" x14ac:dyDescent="0.25"/>
    <row r="3091" ht="12.75" customHeight="1" x14ac:dyDescent="0.25"/>
    <row r="3092" ht="12.75" customHeight="1" x14ac:dyDescent="0.25"/>
    <row r="3093" ht="12.75" customHeight="1" x14ac:dyDescent="0.25"/>
    <row r="3094" ht="12.75" customHeight="1" x14ac:dyDescent="0.25"/>
    <row r="3095" ht="12.75" customHeight="1" x14ac:dyDescent="0.25"/>
    <row r="3096" ht="12.75" customHeight="1" x14ac:dyDescent="0.25"/>
    <row r="3097" ht="12.75" customHeight="1" x14ac:dyDescent="0.25"/>
    <row r="3098" ht="12.75" customHeight="1" x14ac:dyDescent="0.25"/>
    <row r="3099" ht="12.75" customHeight="1" x14ac:dyDescent="0.25"/>
    <row r="3100" ht="12.75" customHeight="1" x14ac:dyDescent="0.25"/>
    <row r="3101" ht="12.75" customHeight="1" x14ac:dyDescent="0.25"/>
    <row r="3102" ht="12.75" customHeight="1" x14ac:dyDescent="0.25"/>
    <row r="3103" ht="12.75" customHeight="1" x14ac:dyDescent="0.25"/>
    <row r="3104" ht="12.75" customHeight="1" x14ac:dyDescent="0.25"/>
    <row r="3105" ht="12.75" customHeight="1" x14ac:dyDescent="0.25"/>
    <row r="3106" ht="12.75" customHeight="1" x14ac:dyDescent="0.25"/>
    <row r="3107" ht="12.75" customHeight="1" x14ac:dyDescent="0.25"/>
    <row r="3108" ht="12.75" customHeight="1" x14ac:dyDescent="0.25"/>
    <row r="3109" ht="12.75" customHeight="1" x14ac:dyDescent="0.25"/>
    <row r="3110" ht="12.75" customHeight="1" x14ac:dyDescent="0.25"/>
    <row r="3111" ht="12.75" customHeight="1" x14ac:dyDescent="0.25"/>
    <row r="3112" ht="12.75" customHeight="1" x14ac:dyDescent="0.25"/>
    <row r="3113" ht="12.75" customHeight="1" x14ac:dyDescent="0.25"/>
    <row r="3114" ht="12.75" customHeight="1" x14ac:dyDescent="0.25"/>
    <row r="3115" ht="12.75" customHeight="1" x14ac:dyDescent="0.25"/>
    <row r="3116" ht="12.75" customHeight="1" x14ac:dyDescent="0.25"/>
    <row r="3117" ht="12.75" customHeight="1" x14ac:dyDescent="0.25"/>
    <row r="3118" ht="12.75" customHeight="1" x14ac:dyDescent="0.25"/>
    <row r="3119" ht="12.75" customHeight="1" x14ac:dyDescent="0.25"/>
    <row r="3120" ht="12.75" customHeight="1" x14ac:dyDescent="0.25"/>
    <row r="3121" ht="12.75" customHeight="1" x14ac:dyDescent="0.25"/>
    <row r="3122" ht="12.75" customHeight="1" x14ac:dyDescent="0.25"/>
    <row r="3123" ht="12.75" customHeight="1" x14ac:dyDescent="0.25"/>
    <row r="3124" ht="12.75" customHeight="1" x14ac:dyDescent="0.25"/>
    <row r="3125" ht="12.75" customHeight="1" x14ac:dyDescent="0.25"/>
    <row r="3126" ht="12.75" customHeight="1" x14ac:dyDescent="0.25"/>
    <row r="3127" ht="12.75" customHeight="1" x14ac:dyDescent="0.25"/>
    <row r="3128" ht="12.75" customHeight="1" x14ac:dyDescent="0.25"/>
    <row r="3129" ht="12.75" customHeight="1" x14ac:dyDescent="0.25"/>
    <row r="3130" ht="12.75" customHeight="1" x14ac:dyDescent="0.25"/>
    <row r="3131" ht="12.75" customHeight="1" x14ac:dyDescent="0.25"/>
    <row r="3132" ht="12.75" customHeight="1" x14ac:dyDescent="0.25"/>
    <row r="3133" ht="12.75" customHeight="1" x14ac:dyDescent="0.25"/>
    <row r="3134" ht="12.75" customHeight="1" x14ac:dyDescent="0.25"/>
    <row r="3135" ht="12.75" customHeight="1" x14ac:dyDescent="0.25"/>
    <row r="3136" ht="12.75" customHeight="1" x14ac:dyDescent="0.25"/>
    <row r="3137" ht="12.75" customHeight="1" x14ac:dyDescent="0.25"/>
    <row r="3138" ht="12.75" customHeight="1" x14ac:dyDescent="0.25"/>
    <row r="3139" ht="12.75" customHeight="1" x14ac:dyDescent="0.25"/>
    <row r="3140" ht="12.75" customHeight="1" x14ac:dyDescent="0.25"/>
    <row r="3141" ht="12.75" customHeight="1" x14ac:dyDescent="0.25"/>
    <row r="3142" ht="12.75" customHeight="1" x14ac:dyDescent="0.25"/>
    <row r="3143" ht="12.75" customHeight="1" x14ac:dyDescent="0.25"/>
    <row r="3144" ht="12.75" customHeight="1" x14ac:dyDescent="0.25"/>
    <row r="3145" ht="12.75" customHeight="1" x14ac:dyDescent="0.25"/>
    <row r="3146" ht="12.75" customHeight="1" x14ac:dyDescent="0.25"/>
    <row r="3147" ht="12.75" customHeight="1" x14ac:dyDescent="0.25"/>
    <row r="3148" ht="12.75" customHeight="1" x14ac:dyDescent="0.25"/>
    <row r="3149" ht="12.75" customHeight="1" x14ac:dyDescent="0.25"/>
    <row r="3150" ht="12.75" customHeight="1" x14ac:dyDescent="0.25"/>
    <row r="3151" ht="12.75" customHeight="1" x14ac:dyDescent="0.25"/>
    <row r="3152" ht="12.75" customHeight="1" x14ac:dyDescent="0.25"/>
    <row r="3153" ht="12.75" customHeight="1" x14ac:dyDescent="0.25"/>
    <row r="3154" ht="12.75" customHeight="1" x14ac:dyDescent="0.25"/>
    <row r="3155" ht="12.75" customHeight="1" x14ac:dyDescent="0.25"/>
    <row r="3156" ht="12.75" customHeight="1" x14ac:dyDescent="0.25"/>
    <row r="3157" ht="12.75" customHeight="1" x14ac:dyDescent="0.25"/>
    <row r="3158" ht="12.75" customHeight="1" x14ac:dyDescent="0.25"/>
    <row r="3159" ht="12.75" customHeight="1" x14ac:dyDescent="0.25"/>
    <row r="3160" ht="12.75" customHeight="1" x14ac:dyDescent="0.25"/>
    <row r="3161" ht="12.75" customHeight="1" x14ac:dyDescent="0.25"/>
    <row r="3162" ht="12.75" customHeight="1" x14ac:dyDescent="0.25"/>
    <row r="3163" ht="12.75" customHeight="1" x14ac:dyDescent="0.25"/>
    <row r="3164" ht="12.75" customHeight="1" x14ac:dyDescent="0.25"/>
    <row r="3165" ht="12.75" customHeight="1" x14ac:dyDescent="0.25"/>
    <row r="3166" ht="12.75" customHeight="1" x14ac:dyDescent="0.25"/>
    <row r="3167" ht="12.75" customHeight="1" x14ac:dyDescent="0.25"/>
    <row r="3168" ht="12.75" customHeight="1" x14ac:dyDescent="0.25"/>
    <row r="3169" ht="12.75" customHeight="1" x14ac:dyDescent="0.25"/>
    <row r="3170" ht="12.75" customHeight="1" x14ac:dyDescent="0.25"/>
    <row r="3171" ht="12.75" customHeight="1" x14ac:dyDescent="0.25"/>
    <row r="3172" ht="12.75" customHeight="1" x14ac:dyDescent="0.25"/>
    <row r="3173" ht="12.75" customHeight="1" x14ac:dyDescent="0.25"/>
    <row r="3174" ht="12.75" customHeight="1" x14ac:dyDescent="0.25"/>
    <row r="3175" ht="12.75" customHeight="1" x14ac:dyDescent="0.25"/>
    <row r="3176" ht="12.75" customHeight="1" x14ac:dyDescent="0.25"/>
    <row r="3177" ht="12.75" customHeight="1" x14ac:dyDescent="0.25"/>
    <row r="3178" ht="12.75" customHeight="1" x14ac:dyDescent="0.25"/>
    <row r="3179" ht="12.75" customHeight="1" x14ac:dyDescent="0.25"/>
    <row r="3180" ht="12.75" customHeight="1" x14ac:dyDescent="0.25"/>
    <row r="3181" ht="12.75" customHeight="1" x14ac:dyDescent="0.25"/>
    <row r="3182" ht="12.75" customHeight="1" x14ac:dyDescent="0.25"/>
    <row r="3183" ht="12.75" customHeight="1" x14ac:dyDescent="0.25"/>
    <row r="3184" ht="12.75" customHeight="1" x14ac:dyDescent="0.25"/>
    <row r="3185" ht="12.75" customHeight="1" x14ac:dyDescent="0.25"/>
    <row r="3186" ht="12.75" customHeight="1" x14ac:dyDescent="0.25"/>
    <row r="3187" ht="12.75" customHeight="1" x14ac:dyDescent="0.25"/>
    <row r="3188" ht="12.75" customHeight="1" x14ac:dyDescent="0.25"/>
    <row r="3189" ht="12.75" customHeight="1" x14ac:dyDescent="0.25"/>
    <row r="3190" ht="12.75" customHeight="1" x14ac:dyDescent="0.25"/>
    <row r="3191" ht="12.75" customHeight="1" x14ac:dyDescent="0.25"/>
    <row r="3192" ht="12.75" customHeight="1" x14ac:dyDescent="0.25"/>
    <row r="3193" ht="12.75" customHeight="1" x14ac:dyDescent="0.25"/>
    <row r="3194" ht="12.75" customHeight="1" x14ac:dyDescent="0.25"/>
    <row r="3195" ht="12.75" customHeight="1" x14ac:dyDescent="0.25"/>
    <row r="3196" ht="12.75" customHeight="1" x14ac:dyDescent="0.25"/>
    <row r="3197" ht="12.75" customHeight="1" x14ac:dyDescent="0.25"/>
    <row r="3198" ht="12.75" customHeight="1" x14ac:dyDescent="0.25"/>
    <row r="3199" ht="12.75" customHeight="1" x14ac:dyDescent="0.25"/>
    <row r="3200" ht="12.75" customHeight="1" x14ac:dyDescent="0.25"/>
    <row r="3201" ht="12.75" customHeight="1" x14ac:dyDescent="0.25"/>
    <row r="3202" ht="12.75" customHeight="1" x14ac:dyDescent="0.25"/>
    <row r="3203" ht="12.75" customHeight="1" x14ac:dyDescent="0.25"/>
    <row r="3204" ht="12.75" customHeight="1" x14ac:dyDescent="0.25"/>
    <row r="3205" ht="12.75" customHeight="1" x14ac:dyDescent="0.25"/>
    <row r="3206" ht="12.75" customHeight="1" x14ac:dyDescent="0.25"/>
    <row r="3207" ht="12.75" customHeight="1" x14ac:dyDescent="0.25"/>
    <row r="3208" ht="12.75" customHeight="1" x14ac:dyDescent="0.25"/>
    <row r="3209" ht="12.75" customHeight="1" x14ac:dyDescent="0.25"/>
    <row r="3210" ht="12.75" customHeight="1" x14ac:dyDescent="0.25"/>
    <row r="3211" ht="12.75" customHeight="1" x14ac:dyDescent="0.25"/>
    <row r="3212" ht="12.75" customHeight="1" x14ac:dyDescent="0.25"/>
    <row r="3213" ht="12.75" customHeight="1" x14ac:dyDescent="0.25"/>
    <row r="3214" ht="12.75" customHeight="1" x14ac:dyDescent="0.25"/>
    <row r="3215" ht="12.75" customHeight="1" x14ac:dyDescent="0.25"/>
    <row r="3216" ht="12.75" customHeight="1" x14ac:dyDescent="0.25"/>
    <row r="3217" ht="12.75" customHeight="1" x14ac:dyDescent="0.25"/>
    <row r="3218" ht="12.75" customHeight="1" x14ac:dyDescent="0.25"/>
    <row r="3219" ht="12.75" customHeight="1" x14ac:dyDescent="0.25"/>
    <row r="3220" ht="12.75" customHeight="1" x14ac:dyDescent="0.25"/>
    <row r="3221" ht="12.75" customHeight="1" x14ac:dyDescent="0.25"/>
    <row r="3222" ht="12.75" customHeight="1" x14ac:dyDescent="0.25"/>
    <row r="3223" ht="12.75" customHeight="1" x14ac:dyDescent="0.25"/>
    <row r="3224" ht="12.75" customHeight="1" x14ac:dyDescent="0.25"/>
    <row r="3225" ht="12.75" customHeight="1" x14ac:dyDescent="0.25"/>
    <row r="3226" ht="12.75" customHeight="1" x14ac:dyDescent="0.25"/>
    <row r="3227" ht="12.75" customHeight="1" x14ac:dyDescent="0.25"/>
    <row r="3228" ht="12.75" customHeight="1" x14ac:dyDescent="0.25"/>
    <row r="3229" ht="12.75" customHeight="1" x14ac:dyDescent="0.25"/>
    <row r="3230" ht="12.75" customHeight="1" x14ac:dyDescent="0.25"/>
    <row r="3231" ht="12.75" customHeight="1" x14ac:dyDescent="0.25"/>
    <row r="3232" ht="12.75" customHeight="1" x14ac:dyDescent="0.25"/>
    <row r="3233" ht="12.75" customHeight="1" x14ac:dyDescent="0.25"/>
    <row r="3234" ht="12.75" customHeight="1" x14ac:dyDescent="0.25"/>
    <row r="3235" ht="12.75" customHeight="1" x14ac:dyDescent="0.25"/>
    <row r="3236" ht="12.75" customHeight="1" x14ac:dyDescent="0.25"/>
    <row r="3237" ht="12.75" customHeight="1" x14ac:dyDescent="0.25"/>
    <row r="3238" ht="12.75" customHeight="1" x14ac:dyDescent="0.25"/>
    <row r="3239" ht="12.75" customHeight="1" x14ac:dyDescent="0.25"/>
    <row r="3240" ht="12.75" customHeight="1" x14ac:dyDescent="0.25"/>
    <row r="3241" ht="12.75" customHeight="1" x14ac:dyDescent="0.25"/>
    <row r="3242" ht="12.75" customHeight="1" x14ac:dyDescent="0.25"/>
    <row r="3243" ht="12.75" customHeight="1" x14ac:dyDescent="0.25"/>
    <row r="3244" ht="12.75" customHeight="1" x14ac:dyDescent="0.25"/>
    <row r="3245" ht="12.75" customHeight="1" x14ac:dyDescent="0.25"/>
    <row r="3246" ht="12.75" customHeight="1" x14ac:dyDescent="0.25"/>
    <row r="3247" ht="12.75" customHeight="1" x14ac:dyDescent="0.25"/>
    <row r="3248" ht="12.75" customHeight="1" x14ac:dyDescent="0.25"/>
    <row r="3249" ht="12.75" customHeight="1" x14ac:dyDescent="0.25"/>
    <row r="3250" ht="12.75" customHeight="1" x14ac:dyDescent="0.25"/>
    <row r="3251" ht="12.75" customHeight="1" x14ac:dyDescent="0.25"/>
    <row r="3252" ht="12.75" customHeight="1" x14ac:dyDescent="0.25"/>
    <row r="3253" ht="12.75" customHeight="1" x14ac:dyDescent="0.25"/>
    <row r="3254" ht="12.75" customHeight="1" x14ac:dyDescent="0.25"/>
    <row r="3255" ht="12.75" customHeight="1" x14ac:dyDescent="0.25"/>
    <row r="3256" ht="12.75" customHeight="1" x14ac:dyDescent="0.25"/>
    <row r="3257" ht="12.75" customHeight="1" x14ac:dyDescent="0.25"/>
    <row r="3258" ht="12.75" customHeight="1" x14ac:dyDescent="0.25"/>
    <row r="3259" ht="12.75" customHeight="1" x14ac:dyDescent="0.25"/>
    <row r="3260" ht="12.75" customHeight="1" x14ac:dyDescent="0.25"/>
    <row r="3261" ht="12.75" customHeight="1" x14ac:dyDescent="0.25"/>
    <row r="3262" ht="12.75" customHeight="1" x14ac:dyDescent="0.25"/>
    <row r="3263" ht="12.75" customHeight="1" x14ac:dyDescent="0.25"/>
    <row r="3264" ht="12.75" customHeight="1" x14ac:dyDescent="0.25"/>
    <row r="3265" ht="12.75" customHeight="1" x14ac:dyDescent="0.25"/>
    <row r="3266" ht="12.75" customHeight="1" x14ac:dyDescent="0.25"/>
    <row r="3267" ht="12.75" customHeight="1" x14ac:dyDescent="0.25"/>
    <row r="3268" ht="12.75" customHeight="1" x14ac:dyDescent="0.25"/>
    <row r="3269" ht="12.75" customHeight="1" x14ac:dyDescent="0.25"/>
    <row r="3270" ht="12.75" customHeight="1" x14ac:dyDescent="0.25"/>
    <row r="3271" ht="12.75" customHeight="1" x14ac:dyDescent="0.25"/>
    <row r="3272" ht="12.75" customHeight="1" x14ac:dyDescent="0.25"/>
    <row r="3273" ht="12.75" customHeight="1" x14ac:dyDescent="0.25"/>
    <row r="3274" ht="12.75" customHeight="1" x14ac:dyDescent="0.25"/>
    <row r="3275" ht="12.75" customHeight="1" x14ac:dyDescent="0.25"/>
    <row r="3276" ht="12.75" customHeight="1" x14ac:dyDescent="0.25"/>
    <row r="3277" ht="12.75" customHeight="1" x14ac:dyDescent="0.25"/>
    <row r="3278" ht="12.75" customHeight="1" x14ac:dyDescent="0.25"/>
    <row r="3279" ht="12.75" customHeight="1" x14ac:dyDescent="0.25"/>
    <row r="3280" ht="12.75" customHeight="1" x14ac:dyDescent="0.25"/>
    <row r="3281" ht="12.75" customHeight="1" x14ac:dyDescent="0.25"/>
    <row r="3282" ht="12.75" customHeight="1" x14ac:dyDescent="0.25"/>
    <row r="3283" ht="12.75" customHeight="1" x14ac:dyDescent="0.25"/>
    <row r="3284" ht="12.75" customHeight="1" x14ac:dyDescent="0.25"/>
    <row r="3285" ht="12.75" customHeight="1" x14ac:dyDescent="0.25"/>
    <row r="3286" ht="12.75" customHeight="1" x14ac:dyDescent="0.25"/>
    <row r="3287" ht="12.75" customHeight="1" x14ac:dyDescent="0.25"/>
    <row r="3288" ht="12.75" customHeight="1" x14ac:dyDescent="0.25"/>
    <row r="3289" ht="12.75" customHeight="1" x14ac:dyDescent="0.25"/>
    <row r="3290" ht="12.75" customHeight="1" x14ac:dyDescent="0.25"/>
    <row r="3291" ht="12.75" customHeight="1" x14ac:dyDescent="0.25"/>
    <row r="3292" ht="12.75" customHeight="1" x14ac:dyDescent="0.25"/>
    <row r="3293" ht="12.75" customHeight="1" x14ac:dyDescent="0.25"/>
    <row r="3294" ht="12.75" customHeight="1" x14ac:dyDescent="0.25"/>
    <row r="3295" ht="12.75" customHeight="1" x14ac:dyDescent="0.25"/>
    <row r="3296" ht="12.75" customHeight="1" x14ac:dyDescent="0.25"/>
    <row r="3297" ht="12.75" customHeight="1" x14ac:dyDescent="0.25"/>
    <row r="3298" ht="12.75" customHeight="1" x14ac:dyDescent="0.25"/>
    <row r="3299" ht="12.75" customHeight="1" x14ac:dyDescent="0.25"/>
    <row r="3300" ht="12.75" customHeight="1" x14ac:dyDescent="0.25"/>
    <row r="3301" ht="12.75" customHeight="1" x14ac:dyDescent="0.25"/>
    <row r="3302" ht="12.75" customHeight="1" x14ac:dyDescent="0.25"/>
    <row r="3303" ht="12.75" customHeight="1" x14ac:dyDescent="0.25"/>
    <row r="3304" ht="12.75" customHeight="1" x14ac:dyDescent="0.25"/>
    <row r="3305" ht="12.75" customHeight="1" x14ac:dyDescent="0.25"/>
    <row r="3306" ht="12.75" customHeight="1" x14ac:dyDescent="0.25"/>
    <row r="3307" ht="12.75" customHeight="1" x14ac:dyDescent="0.25"/>
    <row r="3308" ht="12.75" customHeight="1" x14ac:dyDescent="0.25"/>
    <row r="3309" ht="12.75" customHeight="1" x14ac:dyDescent="0.25"/>
    <row r="3310" ht="12.75" customHeight="1" x14ac:dyDescent="0.25"/>
    <row r="3311" ht="12.75" customHeight="1" x14ac:dyDescent="0.25"/>
    <row r="3312" ht="12.75" customHeight="1" x14ac:dyDescent="0.25"/>
    <row r="3313" ht="12.75" customHeight="1" x14ac:dyDescent="0.25"/>
    <row r="3314" ht="12.75" customHeight="1" x14ac:dyDescent="0.25"/>
    <row r="3315" ht="12.75" customHeight="1" x14ac:dyDescent="0.25"/>
    <row r="3316" ht="12.75" customHeight="1" x14ac:dyDescent="0.25"/>
    <row r="3317" ht="12.75" customHeight="1" x14ac:dyDescent="0.25"/>
    <row r="3318" ht="12.75" customHeight="1" x14ac:dyDescent="0.25"/>
    <row r="3319" ht="12.75" customHeight="1" x14ac:dyDescent="0.25"/>
    <row r="3320" ht="12.75" customHeight="1" x14ac:dyDescent="0.25"/>
    <row r="3321" ht="12.75" customHeight="1" x14ac:dyDescent="0.25"/>
    <row r="3322" ht="12.75" customHeight="1" x14ac:dyDescent="0.25"/>
    <row r="3323" ht="12.75" customHeight="1" x14ac:dyDescent="0.25"/>
    <row r="3324" ht="12.75" customHeight="1" x14ac:dyDescent="0.25"/>
    <row r="3325" ht="12.75" customHeight="1" x14ac:dyDescent="0.25"/>
    <row r="3326" ht="12.75" customHeight="1" x14ac:dyDescent="0.25"/>
    <row r="3327" ht="12.75" customHeight="1" x14ac:dyDescent="0.25"/>
    <row r="3328" ht="12.75" customHeight="1" x14ac:dyDescent="0.25"/>
    <row r="3329" ht="12.75" customHeight="1" x14ac:dyDescent="0.25"/>
    <row r="3330" ht="12.75" customHeight="1" x14ac:dyDescent="0.25"/>
    <row r="3331" ht="12.75" customHeight="1" x14ac:dyDescent="0.25"/>
    <row r="3332" ht="12.75" customHeight="1" x14ac:dyDescent="0.25"/>
    <row r="3333" ht="12.75" customHeight="1" x14ac:dyDescent="0.25"/>
    <row r="3334" ht="12.75" customHeight="1" x14ac:dyDescent="0.25"/>
    <row r="3335" ht="12.75" customHeight="1" x14ac:dyDescent="0.25"/>
    <row r="3336" ht="12.75" customHeight="1" x14ac:dyDescent="0.25"/>
    <row r="3337" ht="12.75" customHeight="1" x14ac:dyDescent="0.25"/>
    <row r="3338" ht="12.75" customHeight="1" x14ac:dyDescent="0.25"/>
    <row r="3339" ht="12.75" customHeight="1" x14ac:dyDescent="0.25"/>
    <row r="3340" ht="12.75" customHeight="1" x14ac:dyDescent="0.25"/>
    <row r="3341" ht="12.75" customHeight="1" x14ac:dyDescent="0.25"/>
    <row r="3342" ht="12.75" customHeight="1" x14ac:dyDescent="0.25"/>
    <row r="3343" ht="12.75" customHeight="1" x14ac:dyDescent="0.25"/>
    <row r="3344" ht="12.75" customHeight="1" x14ac:dyDescent="0.25"/>
    <row r="3345" ht="12.75" customHeight="1" x14ac:dyDescent="0.25"/>
    <row r="3346" ht="12.75" customHeight="1" x14ac:dyDescent="0.25"/>
    <row r="3347" ht="12.75" customHeight="1" x14ac:dyDescent="0.25"/>
    <row r="3348" ht="12.75" customHeight="1" x14ac:dyDescent="0.25"/>
    <row r="3349" ht="12.75" customHeight="1" x14ac:dyDescent="0.25"/>
    <row r="3350" ht="12.75" customHeight="1" x14ac:dyDescent="0.25"/>
    <row r="3351" ht="12.75" customHeight="1" x14ac:dyDescent="0.25"/>
    <row r="3352" ht="12.75" customHeight="1" x14ac:dyDescent="0.25"/>
    <row r="3353" ht="12.75" customHeight="1" x14ac:dyDescent="0.25"/>
    <row r="3354" ht="12.75" customHeight="1" x14ac:dyDescent="0.25"/>
    <row r="3355" ht="12.75" customHeight="1" x14ac:dyDescent="0.25"/>
    <row r="3356" ht="12.75" customHeight="1" x14ac:dyDescent="0.25"/>
    <row r="3357" ht="12.75" customHeight="1" x14ac:dyDescent="0.25"/>
    <row r="3358" ht="12.75" customHeight="1" x14ac:dyDescent="0.25"/>
    <row r="3359" ht="12.75" customHeight="1" x14ac:dyDescent="0.25"/>
    <row r="3360" ht="12.75" customHeight="1" x14ac:dyDescent="0.25"/>
    <row r="3361" ht="12.75" customHeight="1" x14ac:dyDescent="0.25"/>
    <row r="3362" ht="12.75" customHeight="1" x14ac:dyDescent="0.25"/>
    <row r="3363" ht="12.75" customHeight="1" x14ac:dyDescent="0.25"/>
    <row r="3364" ht="12.75" customHeight="1" x14ac:dyDescent="0.25"/>
    <row r="3365" ht="12.75" customHeight="1" x14ac:dyDescent="0.25"/>
    <row r="3366" ht="12.75" customHeight="1" x14ac:dyDescent="0.25"/>
    <row r="3367" ht="12.75" customHeight="1" x14ac:dyDescent="0.25"/>
    <row r="3368" ht="12.75" customHeight="1" x14ac:dyDescent="0.25"/>
    <row r="3369" ht="12.75" customHeight="1" x14ac:dyDescent="0.25"/>
    <row r="3370" ht="12.75" customHeight="1" x14ac:dyDescent="0.25"/>
    <row r="3371" ht="12.75" customHeight="1" x14ac:dyDescent="0.25"/>
    <row r="3372" ht="12.75" customHeight="1" x14ac:dyDescent="0.25"/>
    <row r="3373" ht="12.75" customHeight="1" x14ac:dyDescent="0.25"/>
    <row r="3374" ht="12.75" customHeight="1" x14ac:dyDescent="0.25"/>
    <row r="3375" ht="12.75" customHeight="1" x14ac:dyDescent="0.25"/>
    <row r="3376" ht="12.75" customHeight="1" x14ac:dyDescent="0.25"/>
    <row r="3377" ht="12.75" customHeight="1" x14ac:dyDescent="0.25"/>
    <row r="3378" ht="12.75" customHeight="1" x14ac:dyDescent="0.25"/>
    <row r="3379" ht="12.75" customHeight="1" x14ac:dyDescent="0.25"/>
    <row r="3380" ht="12.75" customHeight="1" x14ac:dyDescent="0.25"/>
    <row r="3381" ht="12.75" customHeight="1" x14ac:dyDescent="0.25"/>
    <row r="3382" ht="12.75" customHeight="1" x14ac:dyDescent="0.25"/>
    <row r="3383" ht="12.75" customHeight="1" x14ac:dyDescent="0.25"/>
    <row r="3384" ht="12.75" customHeight="1" x14ac:dyDescent="0.25"/>
    <row r="3385" ht="12.75" customHeight="1" x14ac:dyDescent="0.25"/>
    <row r="3386" ht="12.75" customHeight="1" x14ac:dyDescent="0.25"/>
    <row r="3387" ht="12.75" customHeight="1" x14ac:dyDescent="0.25"/>
    <row r="3388" ht="12.75" customHeight="1" x14ac:dyDescent="0.25"/>
    <row r="3389" ht="12.75" customHeight="1" x14ac:dyDescent="0.25"/>
    <row r="3390" ht="12.75" customHeight="1" x14ac:dyDescent="0.25"/>
    <row r="3391" ht="12.75" customHeight="1" x14ac:dyDescent="0.25"/>
    <row r="3392" ht="12.75" customHeight="1" x14ac:dyDescent="0.25"/>
    <row r="3393" ht="12.75" customHeight="1" x14ac:dyDescent="0.25"/>
    <row r="3394" ht="12.75" customHeight="1" x14ac:dyDescent="0.25"/>
    <row r="3395" ht="12.75" customHeight="1" x14ac:dyDescent="0.25"/>
    <row r="3396" ht="12.75" customHeight="1" x14ac:dyDescent="0.25"/>
    <row r="3397" ht="12.75" customHeight="1" x14ac:dyDescent="0.25"/>
    <row r="3398" ht="12.75" customHeight="1" x14ac:dyDescent="0.25"/>
    <row r="3399" ht="12.75" customHeight="1" x14ac:dyDescent="0.25"/>
    <row r="3400" ht="12.75" customHeight="1" x14ac:dyDescent="0.25"/>
    <row r="3401" ht="12.75" customHeight="1" x14ac:dyDescent="0.25"/>
    <row r="3402" ht="12.75" customHeight="1" x14ac:dyDescent="0.25"/>
    <row r="3403" ht="12.75" customHeight="1" x14ac:dyDescent="0.25"/>
    <row r="3404" ht="12.75" customHeight="1" x14ac:dyDescent="0.25"/>
    <row r="3405" ht="12.75" customHeight="1" x14ac:dyDescent="0.25"/>
    <row r="3406" ht="12.75" customHeight="1" x14ac:dyDescent="0.25"/>
    <row r="3407" ht="12.75" customHeight="1" x14ac:dyDescent="0.25"/>
    <row r="3408" ht="12.75" customHeight="1" x14ac:dyDescent="0.25"/>
    <row r="3409" ht="12.75" customHeight="1" x14ac:dyDescent="0.25"/>
    <row r="3410" ht="12.75" customHeight="1" x14ac:dyDescent="0.25"/>
    <row r="3411" ht="12.75" customHeight="1" x14ac:dyDescent="0.25"/>
    <row r="3412" ht="12.75" customHeight="1" x14ac:dyDescent="0.25"/>
    <row r="3413" ht="12.75" customHeight="1" x14ac:dyDescent="0.25"/>
    <row r="3414" ht="12.75" customHeight="1" x14ac:dyDescent="0.25"/>
    <row r="3415" ht="12.75" customHeight="1" x14ac:dyDescent="0.25"/>
    <row r="3416" ht="12.75" customHeight="1" x14ac:dyDescent="0.25"/>
    <row r="3417" ht="12.75" customHeight="1" x14ac:dyDescent="0.25"/>
    <row r="3418" ht="12.75" customHeight="1" x14ac:dyDescent="0.25"/>
    <row r="3419" ht="12.75" customHeight="1" x14ac:dyDescent="0.25"/>
    <row r="3420" ht="12.75" customHeight="1" x14ac:dyDescent="0.25"/>
    <row r="3421" ht="12.75" customHeight="1" x14ac:dyDescent="0.25"/>
    <row r="3422" ht="12.75" customHeight="1" x14ac:dyDescent="0.25"/>
    <row r="3423" ht="12.75" customHeight="1" x14ac:dyDescent="0.25"/>
    <row r="3424" ht="12.75" customHeight="1" x14ac:dyDescent="0.25"/>
    <row r="3425" ht="12.75" customHeight="1" x14ac:dyDescent="0.25"/>
    <row r="3426" ht="12.75" customHeight="1" x14ac:dyDescent="0.25"/>
    <row r="3427" ht="12.75" customHeight="1" x14ac:dyDescent="0.25"/>
    <row r="3428" ht="12.75" customHeight="1" x14ac:dyDescent="0.25"/>
    <row r="3429" ht="12.75" customHeight="1" x14ac:dyDescent="0.25"/>
    <row r="3430" ht="12.75" customHeight="1" x14ac:dyDescent="0.25"/>
    <row r="3431" ht="12.75" customHeight="1" x14ac:dyDescent="0.25"/>
    <row r="3432" ht="12.75" customHeight="1" x14ac:dyDescent="0.25"/>
    <row r="3433" ht="12.75" customHeight="1" x14ac:dyDescent="0.25"/>
    <row r="3434" ht="12.75" customHeight="1" x14ac:dyDescent="0.25"/>
    <row r="3435" ht="12.75" customHeight="1" x14ac:dyDescent="0.25"/>
    <row r="3436" ht="12.75" customHeight="1" x14ac:dyDescent="0.25"/>
    <row r="3437" ht="12.75" customHeight="1" x14ac:dyDescent="0.25"/>
    <row r="3438" ht="12.75" customHeight="1" x14ac:dyDescent="0.25"/>
    <row r="3439" ht="12.75" customHeight="1" x14ac:dyDescent="0.25"/>
    <row r="3440" ht="12.75" customHeight="1" x14ac:dyDescent="0.25"/>
    <row r="3441" ht="12.75" customHeight="1" x14ac:dyDescent="0.25"/>
    <row r="3442" ht="12.75" customHeight="1" x14ac:dyDescent="0.25"/>
    <row r="3443" ht="12.75" customHeight="1" x14ac:dyDescent="0.25"/>
    <row r="3444" ht="12.75" customHeight="1" x14ac:dyDescent="0.25"/>
    <row r="3445" ht="12.75" customHeight="1" x14ac:dyDescent="0.25"/>
    <row r="3446" ht="12.75" customHeight="1" x14ac:dyDescent="0.25"/>
    <row r="3447" ht="12.75" customHeight="1" x14ac:dyDescent="0.25"/>
    <row r="3448" ht="12.75" customHeight="1" x14ac:dyDescent="0.25"/>
    <row r="3449" ht="12.75" customHeight="1" x14ac:dyDescent="0.25"/>
    <row r="3450" ht="12.75" customHeight="1" x14ac:dyDescent="0.25"/>
    <row r="3451" ht="12.75" customHeight="1" x14ac:dyDescent="0.25"/>
    <row r="3452" ht="12.75" customHeight="1" x14ac:dyDescent="0.25"/>
    <row r="3453" ht="12.75" customHeight="1" x14ac:dyDescent="0.25"/>
    <row r="3454" ht="12.75" customHeight="1" x14ac:dyDescent="0.25"/>
    <row r="3455" ht="12.75" customHeight="1" x14ac:dyDescent="0.25"/>
    <row r="3456" ht="12.75" customHeight="1" x14ac:dyDescent="0.25"/>
    <row r="3457" ht="12.75" customHeight="1" x14ac:dyDescent="0.25"/>
    <row r="3458" ht="12.75" customHeight="1" x14ac:dyDescent="0.25"/>
    <row r="3459" ht="12.75" customHeight="1" x14ac:dyDescent="0.25"/>
    <row r="3460" ht="12.75" customHeight="1" x14ac:dyDescent="0.25"/>
    <row r="3461" ht="12.75" customHeight="1" x14ac:dyDescent="0.25"/>
    <row r="3462" ht="12.75" customHeight="1" x14ac:dyDescent="0.25"/>
    <row r="3463" ht="12.75" customHeight="1" x14ac:dyDescent="0.25"/>
    <row r="3464" ht="12.75" customHeight="1" x14ac:dyDescent="0.25"/>
    <row r="3465" ht="12.75" customHeight="1" x14ac:dyDescent="0.25"/>
    <row r="3466" ht="12.75" customHeight="1" x14ac:dyDescent="0.25"/>
    <row r="3467" ht="12.75" customHeight="1" x14ac:dyDescent="0.25"/>
    <row r="3468" ht="12.75" customHeight="1" x14ac:dyDescent="0.25"/>
    <row r="3469" ht="12.75" customHeight="1" x14ac:dyDescent="0.25"/>
    <row r="3470" ht="12.75" customHeight="1" x14ac:dyDescent="0.25"/>
    <row r="3471" ht="12.75" customHeight="1" x14ac:dyDescent="0.25"/>
    <row r="3472" ht="12.75" customHeight="1" x14ac:dyDescent="0.25"/>
    <row r="3473" ht="12.75" customHeight="1" x14ac:dyDescent="0.25"/>
    <row r="3474" ht="12.75" customHeight="1" x14ac:dyDescent="0.25"/>
    <row r="3475" ht="12.75" customHeight="1" x14ac:dyDescent="0.25"/>
    <row r="3476" ht="12.75" customHeight="1" x14ac:dyDescent="0.25"/>
    <row r="3477" ht="12.75" customHeight="1" x14ac:dyDescent="0.25"/>
    <row r="3478" ht="12.75" customHeight="1" x14ac:dyDescent="0.25"/>
    <row r="3479" ht="12.75" customHeight="1" x14ac:dyDescent="0.25"/>
    <row r="3480" ht="12.75" customHeight="1" x14ac:dyDescent="0.25"/>
    <row r="3481" ht="12.75" customHeight="1" x14ac:dyDescent="0.25"/>
    <row r="3482" ht="12.75" customHeight="1" x14ac:dyDescent="0.25"/>
    <row r="3483" ht="12.75" customHeight="1" x14ac:dyDescent="0.25"/>
    <row r="3484" ht="12.75" customHeight="1" x14ac:dyDescent="0.25"/>
    <row r="3485" ht="12.75" customHeight="1" x14ac:dyDescent="0.25"/>
    <row r="3486" ht="12.75" customHeight="1" x14ac:dyDescent="0.25"/>
    <row r="3487" ht="12.75" customHeight="1" x14ac:dyDescent="0.25"/>
    <row r="3488" ht="12.75" customHeight="1" x14ac:dyDescent="0.25"/>
    <row r="3489" ht="12.75" customHeight="1" x14ac:dyDescent="0.25"/>
    <row r="3490" ht="12.75" customHeight="1" x14ac:dyDescent="0.25"/>
    <row r="3491" ht="12.75" customHeight="1" x14ac:dyDescent="0.25"/>
    <row r="3492" ht="12.75" customHeight="1" x14ac:dyDescent="0.25"/>
    <row r="3493" ht="12.75" customHeight="1" x14ac:dyDescent="0.25"/>
    <row r="3494" ht="12.75" customHeight="1" x14ac:dyDescent="0.25"/>
    <row r="3495" ht="12.75" customHeight="1" x14ac:dyDescent="0.25"/>
    <row r="3496" ht="12.75" customHeight="1" x14ac:dyDescent="0.25"/>
    <row r="3497" ht="12.75" customHeight="1" x14ac:dyDescent="0.25"/>
    <row r="3498" ht="12.75" customHeight="1" x14ac:dyDescent="0.25"/>
    <row r="3499" ht="12.75" customHeight="1" x14ac:dyDescent="0.25"/>
    <row r="3500" ht="12.75" customHeight="1" x14ac:dyDescent="0.25"/>
    <row r="3501" ht="12.75" customHeight="1" x14ac:dyDescent="0.25"/>
    <row r="3502" ht="12.75" customHeight="1" x14ac:dyDescent="0.25"/>
    <row r="3503" ht="12.75" customHeight="1" x14ac:dyDescent="0.25"/>
    <row r="3504" ht="12.75" customHeight="1" x14ac:dyDescent="0.25"/>
    <row r="3505" ht="12.75" customHeight="1" x14ac:dyDescent="0.25"/>
    <row r="3506" ht="12.75" customHeight="1" x14ac:dyDescent="0.25"/>
    <row r="3507" ht="12.75" customHeight="1" x14ac:dyDescent="0.25"/>
    <row r="3508" ht="12.75" customHeight="1" x14ac:dyDescent="0.25"/>
    <row r="3509" ht="12.75" customHeight="1" x14ac:dyDescent="0.25"/>
    <row r="3510" ht="12.75" customHeight="1" x14ac:dyDescent="0.25"/>
    <row r="3511" ht="12.75" customHeight="1" x14ac:dyDescent="0.25"/>
    <row r="3512" ht="12.75" customHeight="1" x14ac:dyDescent="0.25"/>
    <row r="3513" ht="12.75" customHeight="1" x14ac:dyDescent="0.25"/>
    <row r="3514" ht="12.75" customHeight="1" x14ac:dyDescent="0.25"/>
    <row r="3515" ht="12.75" customHeight="1" x14ac:dyDescent="0.25"/>
    <row r="3516" ht="12.75" customHeight="1" x14ac:dyDescent="0.25"/>
    <row r="3517" ht="12.75" customHeight="1" x14ac:dyDescent="0.25"/>
    <row r="3518" ht="12.75" customHeight="1" x14ac:dyDescent="0.25"/>
    <row r="3519" ht="12.75" customHeight="1" x14ac:dyDescent="0.25"/>
    <row r="3520" ht="12.75" customHeight="1" x14ac:dyDescent="0.25"/>
    <row r="3521" ht="12.75" customHeight="1" x14ac:dyDescent="0.25"/>
    <row r="3522" ht="12.75" customHeight="1" x14ac:dyDescent="0.25"/>
    <row r="3523" ht="12.75" customHeight="1" x14ac:dyDescent="0.25"/>
    <row r="3524" ht="12.75" customHeight="1" x14ac:dyDescent="0.25"/>
    <row r="3525" ht="12.75" customHeight="1" x14ac:dyDescent="0.25"/>
    <row r="3526" ht="12.75" customHeight="1" x14ac:dyDescent="0.25"/>
    <row r="3527" ht="12.75" customHeight="1" x14ac:dyDescent="0.25"/>
    <row r="3528" ht="12.75" customHeight="1" x14ac:dyDescent="0.25"/>
    <row r="3529" ht="12.75" customHeight="1" x14ac:dyDescent="0.25"/>
    <row r="3530" ht="12.75" customHeight="1" x14ac:dyDescent="0.25"/>
    <row r="3531" ht="12.75" customHeight="1" x14ac:dyDescent="0.25"/>
    <row r="3532" ht="12.75" customHeight="1" x14ac:dyDescent="0.25"/>
    <row r="3533" ht="12.75" customHeight="1" x14ac:dyDescent="0.25"/>
    <row r="3534" ht="12.75" customHeight="1" x14ac:dyDescent="0.25"/>
    <row r="3535" ht="12.75" customHeight="1" x14ac:dyDescent="0.25"/>
    <row r="3536" ht="12.75" customHeight="1" x14ac:dyDescent="0.25"/>
    <row r="3537" ht="12.75" customHeight="1" x14ac:dyDescent="0.25"/>
    <row r="3538" ht="12.75" customHeight="1" x14ac:dyDescent="0.25"/>
    <row r="3539" ht="12.75" customHeight="1" x14ac:dyDescent="0.25"/>
    <row r="3540" ht="12.75" customHeight="1" x14ac:dyDescent="0.25"/>
    <row r="3541" ht="12.75" customHeight="1" x14ac:dyDescent="0.25"/>
    <row r="3542" ht="12.75" customHeight="1" x14ac:dyDescent="0.25"/>
    <row r="3543" ht="12.75" customHeight="1" x14ac:dyDescent="0.25"/>
    <row r="3544" ht="12.75" customHeight="1" x14ac:dyDescent="0.25"/>
    <row r="3545" ht="12.75" customHeight="1" x14ac:dyDescent="0.25"/>
    <row r="3546" ht="12.75" customHeight="1" x14ac:dyDescent="0.25"/>
    <row r="3547" ht="12.75" customHeight="1" x14ac:dyDescent="0.25"/>
    <row r="3548" ht="12.75" customHeight="1" x14ac:dyDescent="0.25"/>
    <row r="3549" ht="12.75" customHeight="1" x14ac:dyDescent="0.25"/>
    <row r="3550" ht="12.75" customHeight="1" x14ac:dyDescent="0.25"/>
    <row r="3551" ht="12.75" customHeight="1" x14ac:dyDescent="0.25"/>
    <row r="3552" ht="12.75" customHeight="1" x14ac:dyDescent="0.25"/>
    <row r="3553" ht="12.75" customHeight="1" x14ac:dyDescent="0.25"/>
    <row r="3554" ht="12.75" customHeight="1" x14ac:dyDescent="0.25"/>
    <row r="3555" ht="12.75" customHeight="1" x14ac:dyDescent="0.25"/>
    <row r="3556" ht="12.75" customHeight="1" x14ac:dyDescent="0.25"/>
    <row r="3557" ht="12.75" customHeight="1" x14ac:dyDescent="0.25"/>
    <row r="3558" ht="12.75" customHeight="1" x14ac:dyDescent="0.25"/>
    <row r="3559" ht="12.75" customHeight="1" x14ac:dyDescent="0.25"/>
    <row r="3560" ht="12.75" customHeight="1" x14ac:dyDescent="0.25"/>
    <row r="3561" ht="12.75" customHeight="1" x14ac:dyDescent="0.25"/>
    <row r="3562" ht="12.75" customHeight="1" x14ac:dyDescent="0.25"/>
    <row r="3563" ht="12.75" customHeight="1" x14ac:dyDescent="0.25"/>
    <row r="3564" ht="12.75" customHeight="1" x14ac:dyDescent="0.25"/>
    <row r="3565" ht="12.75" customHeight="1" x14ac:dyDescent="0.25"/>
    <row r="3566" ht="12.75" customHeight="1" x14ac:dyDescent="0.25"/>
    <row r="3567" ht="12.75" customHeight="1" x14ac:dyDescent="0.25"/>
    <row r="3568" ht="12.75" customHeight="1" x14ac:dyDescent="0.25"/>
    <row r="3569" ht="12.75" customHeight="1" x14ac:dyDescent="0.25"/>
    <row r="3570" ht="12.75" customHeight="1" x14ac:dyDescent="0.25"/>
    <row r="3571" ht="12.75" customHeight="1" x14ac:dyDescent="0.25"/>
    <row r="3572" ht="12.75" customHeight="1" x14ac:dyDescent="0.25"/>
    <row r="3573" ht="12.75" customHeight="1" x14ac:dyDescent="0.25"/>
    <row r="3574" ht="12.75" customHeight="1" x14ac:dyDescent="0.25"/>
    <row r="3575" ht="12.75" customHeight="1" x14ac:dyDescent="0.25"/>
    <row r="3576" ht="12.75" customHeight="1" x14ac:dyDescent="0.25"/>
    <row r="3577" ht="12.75" customHeight="1" x14ac:dyDescent="0.25"/>
    <row r="3578" ht="12.75" customHeight="1" x14ac:dyDescent="0.25"/>
    <row r="3579" ht="12.75" customHeight="1" x14ac:dyDescent="0.25"/>
    <row r="3580" ht="12.75" customHeight="1" x14ac:dyDescent="0.25"/>
    <row r="3581" ht="12.75" customHeight="1" x14ac:dyDescent="0.25"/>
    <row r="3582" ht="12.75" customHeight="1" x14ac:dyDescent="0.25"/>
    <row r="3583" ht="12.75" customHeight="1" x14ac:dyDescent="0.25"/>
    <row r="3584" ht="12.75" customHeight="1" x14ac:dyDescent="0.25"/>
    <row r="3585" ht="12.75" customHeight="1" x14ac:dyDescent="0.25"/>
    <row r="3586" ht="12.75" customHeight="1" x14ac:dyDescent="0.25"/>
    <row r="3587" ht="12.75" customHeight="1" x14ac:dyDescent="0.25"/>
    <row r="3588" ht="12.75" customHeight="1" x14ac:dyDescent="0.25"/>
    <row r="3589" ht="12.75" customHeight="1" x14ac:dyDescent="0.25"/>
    <row r="3590" ht="12.75" customHeight="1" x14ac:dyDescent="0.25"/>
    <row r="3591" ht="12.75" customHeight="1" x14ac:dyDescent="0.25"/>
    <row r="3592" ht="12.75" customHeight="1" x14ac:dyDescent="0.25"/>
    <row r="3593" ht="12.75" customHeight="1" x14ac:dyDescent="0.25"/>
    <row r="3594" ht="12.75" customHeight="1" x14ac:dyDescent="0.25"/>
    <row r="3595" ht="12.75" customHeight="1" x14ac:dyDescent="0.25"/>
    <row r="3596" ht="12.75" customHeight="1" x14ac:dyDescent="0.25"/>
    <row r="3597" ht="12.75" customHeight="1" x14ac:dyDescent="0.25"/>
    <row r="3598" ht="12.75" customHeight="1" x14ac:dyDescent="0.25"/>
    <row r="3599" ht="12.75" customHeight="1" x14ac:dyDescent="0.25"/>
    <row r="3600" ht="12.75" customHeight="1" x14ac:dyDescent="0.25"/>
    <row r="3601" ht="12.75" customHeight="1" x14ac:dyDescent="0.25"/>
    <row r="3602" ht="12.75" customHeight="1" x14ac:dyDescent="0.25"/>
    <row r="3603" ht="12.75" customHeight="1" x14ac:dyDescent="0.25"/>
    <row r="3604" ht="12.75" customHeight="1" x14ac:dyDescent="0.25"/>
    <row r="3605" ht="12.75" customHeight="1" x14ac:dyDescent="0.25"/>
    <row r="3606" ht="12.75" customHeight="1" x14ac:dyDescent="0.25"/>
    <row r="3607" ht="12.75" customHeight="1" x14ac:dyDescent="0.25"/>
    <row r="3608" ht="12.75" customHeight="1" x14ac:dyDescent="0.25"/>
    <row r="3609" ht="12.75" customHeight="1" x14ac:dyDescent="0.25"/>
    <row r="3610" ht="12.75" customHeight="1" x14ac:dyDescent="0.25"/>
    <row r="3611" ht="12.75" customHeight="1" x14ac:dyDescent="0.25"/>
    <row r="3612" ht="12.75" customHeight="1" x14ac:dyDescent="0.25"/>
    <row r="3613" ht="12.75" customHeight="1" x14ac:dyDescent="0.25"/>
    <row r="3614" ht="12.75" customHeight="1" x14ac:dyDescent="0.25"/>
    <row r="3615" ht="12.75" customHeight="1" x14ac:dyDescent="0.25"/>
    <row r="3616" ht="12.75" customHeight="1" x14ac:dyDescent="0.25"/>
    <row r="3617" ht="12.75" customHeight="1" x14ac:dyDescent="0.25"/>
    <row r="3618" ht="12.75" customHeight="1" x14ac:dyDescent="0.25"/>
    <row r="3619" ht="12.75" customHeight="1" x14ac:dyDescent="0.25"/>
    <row r="3620" ht="12.75" customHeight="1" x14ac:dyDescent="0.25"/>
    <row r="3621" ht="12.75" customHeight="1" x14ac:dyDescent="0.25"/>
    <row r="3622" ht="12.75" customHeight="1" x14ac:dyDescent="0.25"/>
    <row r="3623" ht="12.75" customHeight="1" x14ac:dyDescent="0.25"/>
    <row r="3624" ht="12.75" customHeight="1" x14ac:dyDescent="0.25"/>
    <row r="3625" ht="12.75" customHeight="1" x14ac:dyDescent="0.25"/>
    <row r="3626" ht="12.75" customHeight="1" x14ac:dyDescent="0.25"/>
    <row r="3627" ht="12.75" customHeight="1" x14ac:dyDescent="0.25"/>
    <row r="3628" ht="12.75" customHeight="1" x14ac:dyDescent="0.25"/>
    <row r="3629" ht="12.75" customHeight="1" x14ac:dyDescent="0.25"/>
    <row r="3630" ht="12.75" customHeight="1" x14ac:dyDescent="0.25"/>
    <row r="3631" ht="12.75" customHeight="1" x14ac:dyDescent="0.25"/>
    <row r="3632" ht="12.75" customHeight="1" x14ac:dyDescent="0.25"/>
    <row r="3633" ht="12.75" customHeight="1" x14ac:dyDescent="0.25"/>
    <row r="3634" ht="12.75" customHeight="1" x14ac:dyDescent="0.25"/>
    <row r="3635" ht="12.75" customHeight="1" x14ac:dyDescent="0.25"/>
    <row r="3636" ht="12.75" customHeight="1" x14ac:dyDescent="0.25"/>
    <row r="3637" ht="12.75" customHeight="1" x14ac:dyDescent="0.25"/>
    <row r="3638" ht="12.75" customHeight="1" x14ac:dyDescent="0.25"/>
    <row r="3639" ht="12.75" customHeight="1" x14ac:dyDescent="0.25"/>
    <row r="3640" ht="12.75" customHeight="1" x14ac:dyDescent="0.25"/>
    <row r="3641" ht="12.75" customHeight="1" x14ac:dyDescent="0.25"/>
    <row r="3642" ht="12.75" customHeight="1" x14ac:dyDescent="0.25"/>
    <row r="3643" ht="12.75" customHeight="1" x14ac:dyDescent="0.25"/>
    <row r="3644" ht="12.75" customHeight="1" x14ac:dyDescent="0.25"/>
    <row r="3645" ht="12.75" customHeight="1" x14ac:dyDescent="0.25"/>
    <row r="3646" ht="12.75" customHeight="1" x14ac:dyDescent="0.25"/>
    <row r="3647" ht="12.75" customHeight="1" x14ac:dyDescent="0.25"/>
    <row r="3648" ht="12.75" customHeight="1" x14ac:dyDescent="0.25"/>
    <row r="3649" ht="12.75" customHeight="1" x14ac:dyDescent="0.25"/>
    <row r="3650" ht="12.75" customHeight="1" x14ac:dyDescent="0.25"/>
    <row r="3651" ht="12.75" customHeight="1" x14ac:dyDescent="0.25"/>
    <row r="3652" ht="12.75" customHeight="1" x14ac:dyDescent="0.25"/>
    <row r="3653" ht="12.75" customHeight="1" x14ac:dyDescent="0.25"/>
    <row r="3654" ht="12.75" customHeight="1" x14ac:dyDescent="0.25"/>
    <row r="3655" ht="12.75" customHeight="1" x14ac:dyDescent="0.25"/>
    <row r="3656" ht="12.75" customHeight="1" x14ac:dyDescent="0.25"/>
    <row r="3657" ht="12.75" customHeight="1" x14ac:dyDescent="0.25"/>
    <row r="3658" ht="12.75" customHeight="1" x14ac:dyDescent="0.25"/>
    <row r="3659" ht="12.75" customHeight="1" x14ac:dyDescent="0.25"/>
    <row r="3660" ht="12.75" customHeight="1" x14ac:dyDescent="0.25"/>
    <row r="3661" ht="12.75" customHeight="1" x14ac:dyDescent="0.25"/>
    <row r="3662" ht="12.75" customHeight="1" x14ac:dyDescent="0.25"/>
    <row r="3663" ht="12.75" customHeight="1" x14ac:dyDescent="0.25"/>
    <row r="3664" ht="12.75" customHeight="1" x14ac:dyDescent="0.25"/>
    <row r="3665" ht="12.75" customHeight="1" x14ac:dyDescent="0.25"/>
    <row r="3666" ht="12.75" customHeight="1" x14ac:dyDescent="0.25"/>
    <row r="3667" ht="12.75" customHeight="1" x14ac:dyDescent="0.25"/>
    <row r="3668" ht="12.75" customHeight="1" x14ac:dyDescent="0.25"/>
    <row r="3669" ht="12.75" customHeight="1" x14ac:dyDescent="0.25"/>
    <row r="3670" ht="12.75" customHeight="1" x14ac:dyDescent="0.25"/>
    <row r="3671" ht="12.75" customHeight="1" x14ac:dyDescent="0.25"/>
    <row r="3672" ht="12.75" customHeight="1" x14ac:dyDescent="0.25"/>
    <row r="3673" ht="12.75" customHeight="1" x14ac:dyDescent="0.25"/>
    <row r="3674" ht="12.75" customHeight="1" x14ac:dyDescent="0.25"/>
    <row r="3675" ht="12.75" customHeight="1" x14ac:dyDescent="0.25"/>
    <row r="3676" ht="12.75" customHeight="1" x14ac:dyDescent="0.25"/>
    <row r="3677" ht="12.75" customHeight="1" x14ac:dyDescent="0.25"/>
    <row r="3678" ht="12.75" customHeight="1" x14ac:dyDescent="0.25"/>
    <row r="3679" ht="12.75" customHeight="1" x14ac:dyDescent="0.25"/>
    <row r="3680" ht="12.75" customHeight="1" x14ac:dyDescent="0.25"/>
    <row r="3681" ht="12.75" customHeight="1" x14ac:dyDescent="0.25"/>
    <row r="3682" ht="12.75" customHeight="1" x14ac:dyDescent="0.25"/>
    <row r="3683" ht="12.75" customHeight="1" x14ac:dyDescent="0.25"/>
    <row r="3684" ht="12.75" customHeight="1" x14ac:dyDescent="0.25"/>
    <row r="3685" ht="12.75" customHeight="1" x14ac:dyDescent="0.25"/>
    <row r="3686" ht="12.75" customHeight="1" x14ac:dyDescent="0.25"/>
    <row r="3687" ht="12.75" customHeight="1" x14ac:dyDescent="0.25"/>
    <row r="3688" ht="12.75" customHeight="1" x14ac:dyDescent="0.25"/>
    <row r="3689" ht="12.75" customHeight="1" x14ac:dyDescent="0.25"/>
    <row r="3690" ht="12.75" customHeight="1" x14ac:dyDescent="0.25"/>
    <row r="3691" ht="12.75" customHeight="1" x14ac:dyDescent="0.25"/>
    <row r="3692" ht="12.75" customHeight="1" x14ac:dyDescent="0.25"/>
    <row r="3693" ht="12.75" customHeight="1" x14ac:dyDescent="0.25"/>
    <row r="3694" ht="12.75" customHeight="1" x14ac:dyDescent="0.25"/>
    <row r="3695" ht="12.75" customHeight="1" x14ac:dyDescent="0.25"/>
    <row r="3696" ht="12.75" customHeight="1" x14ac:dyDescent="0.25"/>
    <row r="3697" ht="12.75" customHeight="1" x14ac:dyDescent="0.25"/>
    <row r="3698" ht="12.75" customHeight="1" x14ac:dyDescent="0.25"/>
    <row r="3699" ht="12.75" customHeight="1" x14ac:dyDescent="0.25"/>
    <row r="3700" ht="12.75" customHeight="1" x14ac:dyDescent="0.25"/>
    <row r="3701" ht="12.75" customHeight="1" x14ac:dyDescent="0.25"/>
    <row r="3702" ht="12.75" customHeight="1" x14ac:dyDescent="0.25"/>
    <row r="3703" ht="12.75" customHeight="1" x14ac:dyDescent="0.25"/>
    <row r="3704" ht="12.75" customHeight="1" x14ac:dyDescent="0.25"/>
    <row r="3705" ht="12.75" customHeight="1" x14ac:dyDescent="0.25"/>
    <row r="3706" ht="12.75" customHeight="1" x14ac:dyDescent="0.25"/>
    <row r="3707" ht="12.75" customHeight="1" x14ac:dyDescent="0.25"/>
    <row r="3708" ht="12.75" customHeight="1" x14ac:dyDescent="0.25"/>
    <row r="3709" ht="12.75" customHeight="1" x14ac:dyDescent="0.25"/>
    <row r="3710" ht="12.75" customHeight="1" x14ac:dyDescent="0.25"/>
    <row r="3711" ht="12.75" customHeight="1" x14ac:dyDescent="0.25"/>
    <row r="3712" ht="12.75" customHeight="1" x14ac:dyDescent="0.25"/>
    <row r="3713" ht="12.75" customHeight="1" x14ac:dyDescent="0.25"/>
    <row r="3714" ht="12.75" customHeight="1" x14ac:dyDescent="0.25"/>
    <row r="3715" ht="12.75" customHeight="1" x14ac:dyDescent="0.25"/>
    <row r="3716" ht="12.75" customHeight="1" x14ac:dyDescent="0.25"/>
    <row r="3717" ht="12.75" customHeight="1" x14ac:dyDescent="0.25"/>
    <row r="3718" ht="12.75" customHeight="1" x14ac:dyDescent="0.25"/>
    <row r="3719" ht="12.75" customHeight="1" x14ac:dyDescent="0.25"/>
    <row r="3720" ht="12.75" customHeight="1" x14ac:dyDescent="0.25"/>
    <row r="3721" ht="12.75" customHeight="1" x14ac:dyDescent="0.25"/>
    <row r="3722" ht="12.75" customHeight="1" x14ac:dyDescent="0.25"/>
    <row r="3723" ht="12.75" customHeight="1" x14ac:dyDescent="0.25"/>
    <row r="3724" ht="12.75" customHeight="1" x14ac:dyDescent="0.25"/>
    <row r="3725" ht="12.75" customHeight="1" x14ac:dyDescent="0.25"/>
    <row r="3726" ht="12.75" customHeight="1" x14ac:dyDescent="0.25"/>
    <row r="3727" ht="12.75" customHeight="1" x14ac:dyDescent="0.25"/>
    <row r="3728" ht="12.75" customHeight="1" x14ac:dyDescent="0.25"/>
    <row r="3729" ht="12.75" customHeight="1" x14ac:dyDescent="0.25"/>
    <row r="3730" ht="12.75" customHeight="1" x14ac:dyDescent="0.25"/>
    <row r="3731" ht="12.75" customHeight="1" x14ac:dyDescent="0.25"/>
    <row r="3732" ht="12.75" customHeight="1" x14ac:dyDescent="0.25"/>
    <row r="3733" ht="12.75" customHeight="1" x14ac:dyDescent="0.25"/>
    <row r="3734" ht="12.75" customHeight="1" x14ac:dyDescent="0.25"/>
    <row r="3735" ht="12.75" customHeight="1" x14ac:dyDescent="0.25"/>
    <row r="3736" ht="12.75" customHeight="1" x14ac:dyDescent="0.25"/>
    <row r="3737" ht="12.75" customHeight="1" x14ac:dyDescent="0.25"/>
    <row r="3738" ht="12.75" customHeight="1" x14ac:dyDescent="0.25"/>
    <row r="3739" ht="12.75" customHeight="1" x14ac:dyDescent="0.25"/>
    <row r="3740" ht="12.75" customHeight="1" x14ac:dyDescent="0.25"/>
    <row r="3741" ht="12.75" customHeight="1" x14ac:dyDescent="0.25"/>
    <row r="3742" ht="12.75" customHeight="1" x14ac:dyDescent="0.25"/>
    <row r="3743" ht="12.75" customHeight="1" x14ac:dyDescent="0.25"/>
    <row r="3744" ht="12.75" customHeight="1" x14ac:dyDescent="0.25"/>
    <row r="3745" ht="12.75" customHeight="1" x14ac:dyDescent="0.25"/>
    <row r="3746" ht="12.75" customHeight="1" x14ac:dyDescent="0.25"/>
    <row r="3747" ht="12.75" customHeight="1" x14ac:dyDescent="0.25"/>
    <row r="3748" ht="12.75" customHeight="1" x14ac:dyDescent="0.25"/>
    <row r="3749" ht="12.75" customHeight="1" x14ac:dyDescent="0.25"/>
    <row r="3750" ht="12.75" customHeight="1" x14ac:dyDescent="0.25"/>
    <row r="3751" ht="12.75" customHeight="1" x14ac:dyDescent="0.25"/>
    <row r="3752" ht="12.75" customHeight="1" x14ac:dyDescent="0.25"/>
    <row r="3753" ht="12.75" customHeight="1" x14ac:dyDescent="0.25"/>
    <row r="3754" ht="12.75" customHeight="1" x14ac:dyDescent="0.25"/>
    <row r="3755" ht="12.75" customHeight="1" x14ac:dyDescent="0.25"/>
    <row r="3756" ht="12.75" customHeight="1" x14ac:dyDescent="0.25"/>
    <row r="3757" ht="12.75" customHeight="1" x14ac:dyDescent="0.25"/>
    <row r="3758" ht="12.75" customHeight="1" x14ac:dyDescent="0.25"/>
    <row r="3759" ht="12.75" customHeight="1" x14ac:dyDescent="0.25"/>
    <row r="3760" ht="12.75" customHeight="1" x14ac:dyDescent="0.25"/>
    <row r="3761" ht="12.75" customHeight="1" x14ac:dyDescent="0.25"/>
    <row r="3762" ht="12.75" customHeight="1" x14ac:dyDescent="0.25"/>
    <row r="3763" ht="12.75" customHeight="1" x14ac:dyDescent="0.25"/>
    <row r="3764" ht="12.75" customHeight="1" x14ac:dyDescent="0.25"/>
    <row r="3765" ht="12.75" customHeight="1" x14ac:dyDescent="0.25"/>
    <row r="3766" ht="12.75" customHeight="1" x14ac:dyDescent="0.25"/>
    <row r="3767" ht="12.75" customHeight="1" x14ac:dyDescent="0.25"/>
    <row r="3768" ht="12.75" customHeight="1" x14ac:dyDescent="0.25"/>
    <row r="3769" ht="12.75" customHeight="1" x14ac:dyDescent="0.25"/>
    <row r="3770" ht="12.75" customHeight="1" x14ac:dyDescent="0.25"/>
    <row r="3771" ht="12.75" customHeight="1" x14ac:dyDescent="0.25"/>
    <row r="3772" ht="12.75" customHeight="1" x14ac:dyDescent="0.25"/>
    <row r="3773" ht="12.75" customHeight="1" x14ac:dyDescent="0.25"/>
    <row r="3774" ht="12.75" customHeight="1" x14ac:dyDescent="0.25"/>
    <row r="3775" ht="12.75" customHeight="1" x14ac:dyDescent="0.25"/>
    <row r="3776" ht="12.75" customHeight="1" x14ac:dyDescent="0.25"/>
    <row r="3777" ht="12.75" customHeight="1" x14ac:dyDescent="0.25"/>
    <row r="3778" ht="12.75" customHeight="1" x14ac:dyDescent="0.25"/>
    <row r="3779" ht="12.75" customHeight="1" x14ac:dyDescent="0.25"/>
    <row r="3780" ht="12.75" customHeight="1" x14ac:dyDescent="0.25"/>
    <row r="3781" ht="12.75" customHeight="1" x14ac:dyDescent="0.25"/>
    <row r="3782" ht="12.75" customHeight="1" x14ac:dyDescent="0.25"/>
    <row r="3783" ht="12.75" customHeight="1" x14ac:dyDescent="0.25"/>
    <row r="3784" ht="12.75" customHeight="1" x14ac:dyDescent="0.25"/>
    <row r="3785" ht="12.75" customHeight="1" x14ac:dyDescent="0.25"/>
    <row r="3786" ht="12.75" customHeight="1" x14ac:dyDescent="0.25"/>
    <row r="3787" ht="12.75" customHeight="1" x14ac:dyDescent="0.25"/>
    <row r="3788" ht="12.75" customHeight="1" x14ac:dyDescent="0.25"/>
    <row r="3789" ht="12.75" customHeight="1" x14ac:dyDescent="0.25"/>
    <row r="3790" ht="12.75" customHeight="1" x14ac:dyDescent="0.25"/>
    <row r="3791" ht="12.75" customHeight="1" x14ac:dyDescent="0.25"/>
    <row r="3792" ht="12.75" customHeight="1" x14ac:dyDescent="0.25"/>
    <row r="3793" ht="12.75" customHeight="1" x14ac:dyDescent="0.25"/>
    <row r="3794" ht="12.75" customHeight="1" x14ac:dyDescent="0.25"/>
    <row r="3795" ht="12.75" customHeight="1" x14ac:dyDescent="0.25"/>
    <row r="3796" ht="12.75" customHeight="1" x14ac:dyDescent="0.25"/>
    <row r="3797" ht="12.75" customHeight="1" x14ac:dyDescent="0.25"/>
    <row r="3798" ht="12.75" customHeight="1" x14ac:dyDescent="0.25"/>
    <row r="3799" ht="12.75" customHeight="1" x14ac:dyDescent="0.25"/>
    <row r="3800" ht="12.75" customHeight="1" x14ac:dyDescent="0.25"/>
    <row r="3801" ht="12.75" customHeight="1" x14ac:dyDescent="0.25"/>
    <row r="3802" ht="12.75" customHeight="1" x14ac:dyDescent="0.25"/>
    <row r="3803" ht="12.75" customHeight="1" x14ac:dyDescent="0.25"/>
    <row r="3804" ht="12.75" customHeight="1" x14ac:dyDescent="0.25"/>
    <row r="3805" ht="12.75" customHeight="1" x14ac:dyDescent="0.25"/>
    <row r="3806" ht="12.75" customHeight="1" x14ac:dyDescent="0.25"/>
    <row r="3807" ht="12.75" customHeight="1" x14ac:dyDescent="0.25"/>
    <row r="3808" ht="12.75" customHeight="1" x14ac:dyDescent="0.25"/>
    <row r="3809" ht="12.75" customHeight="1" x14ac:dyDescent="0.25"/>
    <row r="3810" ht="12.75" customHeight="1" x14ac:dyDescent="0.25"/>
    <row r="3811" ht="12.75" customHeight="1" x14ac:dyDescent="0.25"/>
    <row r="3812" ht="12.75" customHeight="1" x14ac:dyDescent="0.25"/>
    <row r="3813" ht="12.75" customHeight="1" x14ac:dyDescent="0.25"/>
    <row r="3814" ht="12.75" customHeight="1" x14ac:dyDescent="0.25"/>
    <row r="3815" ht="12.75" customHeight="1" x14ac:dyDescent="0.25"/>
    <row r="3816" ht="12.75" customHeight="1" x14ac:dyDescent="0.25"/>
    <row r="3817" ht="12.75" customHeight="1" x14ac:dyDescent="0.25"/>
    <row r="3818" ht="12.75" customHeight="1" x14ac:dyDescent="0.25"/>
    <row r="3819" ht="12.75" customHeight="1" x14ac:dyDescent="0.25"/>
    <row r="3820" ht="12.75" customHeight="1" x14ac:dyDescent="0.25"/>
    <row r="3821" ht="12.75" customHeight="1" x14ac:dyDescent="0.25"/>
    <row r="3822" ht="12.75" customHeight="1" x14ac:dyDescent="0.25"/>
    <row r="3823" ht="12.75" customHeight="1" x14ac:dyDescent="0.25"/>
    <row r="3824" ht="12.75" customHeight="1" x14ac:dyDescent="0.25"/>
    <row r="3825" ht="12.75" customHeight="1" x14ac:dyDescent="0.25"/>
    <row r="3826" ht="12.75" customHeight="1" x14ac:dyDescent="0.25"/>
    <row r="3827" ht="12.75" customHeight="1" x14ac:dyDescent="0.25"/>
    <row r="3828" ht="12.75" customHeight="1" x14ac:dyDescent="0.25"/>
    <row r="3829" ht="12.75" customHeight="1" x14ac:dyDescent="0.25"/>
    <row r="3830" ht="12.75" customHeight="1" x14ac:dyDescent="0.25"/>
    <row r="3831" ht="12.75" customHeight="1" x14ac:dyDescent="0.25"/>
    <row r="3832" ht="12.75" customHeight="1" x14ac:dyDescent="0.25"/>
    <row r="3833" ht="12.75" customHeight="1" x14ac:dyDescent="0.25"/>
    <row r="3834" ht="12.75" customHeight="1" x14ac:dyDescent="0.25"/>
    <row r="3835" ht="12.75" customHeight="1" x14ac:dyDescent="0.25"/>
    <row r="3836" ht="12.75" customHeight="1" x14ac:dyDescent="0.25"/>
    <row r="3837" ht="12.75" customHeight="1" x14ac:dyDescent="0.25"/>
    <row r="3838" ht="12.75" customHeight="1" x14ac:dyDescent="0.25"/>
    <row r="3839" ht="12.75" customHeight="1" x14ac:dyDescent="0.25"/>
    <row r="3840" ht="12.75" customHeight="1" x14ac:dyDescent="0.25"/>
    <row r="3841" ht="12.75" customHeight="1" x14ac:dyDescent="0.25"/>
    <row r="3842" ht="12.75" customHeight="1" x14ac:dyDescent="0.25"/>
    <row r="3843" ht="12.75" customHeight="1" x14ac:dyDescent="0.25"/>
    <row r="3844" ht="12.75" customHeight="1" x14ac:dyDescent="0.25"/>
    <row r="3845" ht="12.75" customHeight="1" x14ac:dyDescent="0.25"/>
    <row r="3846" ht="12.75" customHeight="1" x14ac:dyDescent="0.25"/>
    <row r="3847" ht="12.75" customHeight="1" x14ac:dyDescent="0.25"/>
    <row r="3848" ht="12.75" customHeight="1" x14ac:dyDescent="0.25"/>
    <row r="3849" ht="12.75" customHeight="1" x14ac:dyDescent="0.25"/>
    <row r="3850" ht="12.75" customHeight="1" x14ac:dyDescent="0.25"/>
    <row r="3851" ht="12.75" customHeight="1" x14ac:dyDescent="0.25"/>
    <row r="3852" ht="12.75" customHeight="1" x14ac:dyDescent="0.25"/>
    <row r="3853" ht="12.75" customHeight="1" x14ac:dyDescent="0.25"/>
    <row r="3854" ht="12.75" customHeight="1" x14ac:dyDescent="0.25"/>
    <row r="3855" ht="12.75" customHeight="1" x14ac:dyDescent="0.25"/>
    <row r="3856" ht="12.75" customHeight="1" x14ac:dyDescent="0.25"/>
    <row r="3857" ht="12.75" customHeight="1" x14ac:dyDescent="0.25"/>
    <row r="3858" ht="12.75" customHeight="1" x14ac:dyDescent="0.25"/>
    <row r="3859" ht="12.75" customHeight="1" x14ac:dyDescent="0.25"/>
    <row r="3860" ht="12.75" customHeight="1" x14ac:dyDescent="0.25"/>
    <row r="3861" ht="12.75" customHeight="1" x14ac:dyDescent="0.25"/>
    <row r="3862" ht="12.75" customHeight="1" x14ac:dyDescent="0.25"/>
    <row r="3863" ht="12.75" customHeight="1" x14ac:dyDescent="0.25"/>
    <row r="3864" ht="12.75" customHeight="1" x14ac:dyDescent="0.25"/>
    <row r="3865" ht="12.75" customHeight="1" x14ac:dyDescent="0.25"/>
    <row r="3866" ht="12.75" customHeight="1" x14ac:dyDescent="0.25"/>
    <row r="3867" ht="12.75" customHeight="1" x14ac:dyDescent="0.25"/>
    <row r="3868" ht="12.75" customHeight="1" x14ac:dyDescent="0.25"/>
    <row r="3869" ht="12.75" customHeight="1" x14ac:dyDescent="0.25"/>
    <row r="3870" ht="12.75" customHeight="1" x14ac:dyDescent="0.25"/>
    <row r="3871" ht="12.75" customHeight="1" x14ac:dyDescent="0.25"/>
    <row r="3872" ht="12.75" customHeight="1" x14ac:dyDescent="0.25"/>
    <row r="3873" ht="12.75" customHeight="1" x14ac:dyDescent="0.25"/>
    <row r="3874" ht="12.75" customHeight="1" x14ac:dyDescent="0.25"/>
    <row r="3875" ht="12.75" customHeight="1" x14ac:dyDescent="0.25"/>
    <row r="3876" ht="12.75" customHeight="1" x14ac:dyDescent="0.25"/>
    <row r="3877" ht="12.75" customHeight="1" x14ac:dyDescent="0.25"/>
    <row r="3878" ht="12.75" customHeight="1" x14ac:dyDescent="0.25"/>
    <row r="3879" ht="12.75" customHeight="1" x14ac:dyDescent="0.25"/>
    <row r="3880" ht="12.75" customHeight="1" x14ac:dyDescent="0.25"/>
    <row r="3881" ht="12.75" customHeight="1" x14ac:dyDescent="0.25"/>
    <row r="3882" ht="12.75" customHeight="1" x14ac:dyDescent="0.25"/>
    <row r="3883" ht="12.75" customHeight="1" x14ac:dyDescent="0.25"/>
    <row r="3884" ht="12.75" customHeight="1" x14ac:dyDescent="0.25"/>
    <row r="3885" ht="12.75" customHeight="1" x14ac:dyDescent="0.25"/>
    <row r="3886" ht="12.75" customHeight="1" x14ac:dyDescent="0.25"/>
    <row r="3887" ht="12.75" customHeight="1" x14ac:dyDescent="0.25"/>
    <row r="3888" ht="12.75" customHeight="1" x14ac:dyDescent="0.25"/>
    <row r="3889" ht="12.75" customHeight="1" x14ac:dyDescent="0.25"/>
    <row r="3890" ht="12.75" customHeight="1" x14ac:dyDescent="0.25"/>
    <row r="3891" ht="12.75" customHeight="1" x14ac:dyDescent="0.25"/>
    <row r="3892" ht="12.75" customHeight="1" x14ac:dyDescent="0.25"/>
    <row r="3893" ht="12.75" customHeight="1" x14ac:dyDescent="0.25"/>
    <row r="3894" ht="12.75" customHeight="1" x14ac:dyDescent="0.25"/>
    <row r="3895" ht="12.75" customHeight="1" x14ac:dyDescent="0.25"/>
    <row r="3896" ht="12.75" customHeight="1" x14ac:dyDescent="0.25"/>
    <row r="3897" ht="12.75" customHeight="1" x14ac:dyDescent="0.25"/>
    <row r="3898" ht="12.75" customHeight="1" x14ac:dyDescent="0.25"/>
    <row r="3899" ht="12.75" customHeight="1" x14ac:dyDescent="0.25"/>
    <row r="3900" ht="12.75" customHeight="1" x14ac:dyDescent="0.25"/>
    <row r="3901" ht="12.75" customHeight="1" x14ac:dyDescent="0.25"/>
    <row r="3902" ht="12.75" customHeight="1" x14ac:dyDescent="0.25"/>
    <row r="3903" ht="12.75" customHeight="1" x14ac:dyDescent="0.25"/>
    <row r="3904" ht="12.75" customHeight="1" x14ac:dyDescent="0.25"/>
    <row r="3905" ht="12.75" customHeight="1" x14ac:dyDescent="0.25"/>
    <row r="3906" ht="12.75" customHeight="1" x14ac:dyDescent="0.25"/>
    <row r="3907" ht="12.75" customHeight="1" x14ac:dyDescent="0.25"/>
    <row r="3908" ht="12.75" customHeight="1" x14ac:dyDescent="0.25"/>
    <row r="3909" ht="12.75" customHeight="1" x14ac:dyDescent="0.25"/>
    <row r="3910" ht="12.75" customHeight="1" x14ac:dyDescent="0.25"/>
    <row r="3911" ht="12.75" customHeight="1" x14ac:dyDescent="0.25"/>
    <row r="3912" ht="12.75" customHeight="1" x14ac:dyDescent="0.25"/>
    <row r="3913" ht="12.75" customHeight="1" x14ac:dyDescent="0.25"/>
    <row r="3914" ht="12.75" customHeight="1" x14ac:dyDescent="0.25"/>
    <row r="3915" ht="12.75" customHeight="1" x14ac:dyDescent="0.25"/>
    <row r="3916" ht="12.75" customHeight="1" x14ac:dyDescent="0.25"/>
    <row r="3917" ht="12.75" customHeight="1" x14ac:dyDescent="0.25"/>
    <row r="3918" ht="12.75" customHeight="1" x14ac:dyDescent="0.25"/>
    <row r="3919" ht="12.75" customHeight="1" x14ac:dyDescent="0.25"/>
    <row r="3920" ht="12.75" customHeight="1" x14ac:dyDescent="0.25"/>
    <row r="3921" ht="12.75" customHeight="1" x14ac:dyDescent="0.25"/>
    <row r="3922" ht="12.75" customHeight="1" x14ac:dyDescent="0.25"/>
    <row r="3923" ht="12.75" customHeight="1" x14ac:dyDescent="0.25"/>
    <row r="3924" ht="12.75" customHeight="1" x14ac:dyDescent="0.25"/>
    <row r="3925" ht="12.75" customHeight="1" x14ac:dyDescent="0.25"/>
    <row r="3926" ht="12.75" customHeight="1" x14ac:dyDescent="0.25"/>
    <row r="3927" ht="12.75" customHeight="1" x14ac:dyDescent="0.25"/>
    <row r="3928" ht="12.75" customHeight="1" x14ac:dyDescent="0.25"/>
    <row r="3929" ht="12.75" customHeight="1" x14ac:dyDescent="0.25"/>
    <row r="3930" ht="12.75" customHeight="1" x14ac:dyDescent="0.25"/>
    <row r="3931" ht="12.75" customHeight="1" x14ac:dyDescent="0.25"/>
    <row r="3932" ht="12.75" customHeight="1" x14ac:dyDescent="0.25"/>
    <row r="3933" ht="12.75" customHeight="1" x14ac:dyDescent="0.25"/>
    <row r="3934" ht="12.75" customHeight="1" x14ac:dyDescent="0.25"/>
    <row r="3935" ht="12.75" customHeight="1" x14ac:dyDescent="0.25"/>
    <row r="3936" ht="12.75" customHeight="1" x14ac:dyDescent="0.25"/>
    <row r="3937" ht="12.75" customHeight="1" x14ac:dyDescent="0.25"/>
    <row r="3938" ht="12.75" customHeight="1" x14ac:dyDescent="0.25"/>
    <row r="3939" ht="12.75" customHeight="1" x14ac:dyDescent="0.25"/>
    <row r="3940" ht="12.75" customHeight="1" x14ac:dyDescent="0.25"/>
    <row r="3941" ht="12.75" customHeight="1" x14ac:dyDescent="0.25"/>
    <row r="3942" ht="12.75" customHeight="1" x14ac:dyDescent="0.25"/>
    <row r="3943" ht="12.75" customHeight="1" x14ac:dyDescent="0.25"/>
    <row r="3944" ht="12.75" customHeight="1" x14ac:dyDescent="0.25"/>
    <row r="3945" ht="12.75" customHeight="1" x14ac:dyDescent="0.25"/>
    <row r="3946" ht="12.75" customHeight="1" x14ac:dyDescent="0.25"/>
    <row r="3947" ht="12.75" customHeight="1" x14ac:dyDescent="0.25"/>
    <row r="3948" ht="12.75" customHeight="1" x14ac:dyDescent="0.25"/>
    <row r="3949" ht="12.75" customHeight="1" x14ac:dyDescent="0.25"/>
    <row r="3950" ht="12.75" customHeight="1" x14ac:dyDescent="0.25"/>
    <row r="3951" ht="12.75" customHeight="1" x14ac:dyDescent="0.25"/>
    <row r="3952" ht="12.75" customHeight="1" x14ac:dyDescent="0.25"/>
    <row r="3953" ht="12.75" customHeight="1" x14ac:dyDescent="0.25"/>
    <row r="3954" ht="12.75" customHeight="1" x14ac:dyDescent="0.25"/>
    <row r="3955" ht="12.75" customHeight="1" x14ac:dyDescent="0.25"/>
    <row r="3956" ht="12.75" customHeight="1" x14ac:dyDescent="0.25"/>
    <row r="3957" ht="12.75" customHeight="1" x14ac:dyDescent="0.25"/>
    <row r="3958" ht="12.75" customHeight="1" x14ac:dyDescent="0.25"/>
    <row r="3959" ht="12.75" customHeight="1" x14ac:dyDescent="0.25"/>
    <row r="3960" ht="12.75" customHeight="1" x14ac:dyDescent="0.25"/>
    <row r="3961" ht="12.75" customHeight="1" x14ac:dyDescent="0.25"/>
    <row r="3962" ht="12.75" customHeight="1" x14ac:dyDescent="0.25"/>
    <row r="3963" ht="12.75" customHeight="1" x14ac:dyDescent="0.25"/>
    <row r="3964" ht="12.75" customHeight="1" x14ac:dyDescent="0.25"/>
    <row r="3965" ht="12.75" customHeight="1" x14ac:dyDescent="0.25"/>
    <row r="3966" ht="12.75" customHeight="1" x14ac:dyDescent="0.25"/>
    <row r="3967" ht="12.75" customHeight="1" x14ac:dyDescent="0.25"/>
    <row r="3968" ht="12.75" customHeight="1" x14ac:dyDescent="0.25"/>
    <row r="3969" ht="12.75" customHeight="1" x14ac:dyDescent="0.25"/>
    <row r="3970" ht="12.75" customHeight="1" x14ac:dyDescent="0.25"/>
    <row r="3971" ht="12.75" customHeight="1" x14ac:dyDescent="0.25"/>
    <row r="3972" ht="12.75" customHeight="1" x14ac:dyDescent="0.25"/>
    <row r="3973" ht="12.75" customHeight="1" x14ac:dyDescent="0.25"/>
    <row r="3974" ht="12.75" customHeight="1" x14ac:dyDescent="0.25"/>
    <row r="3975" ht="12.75" customHeight="1" x14ac:dyDescent="0.25"/>
    <row r="3976" ht="12.75" customHeight="1" x14ac:dyDescent="0.25"/>
    <row r="3977" ht="12.75" customHeight="1" x14ac:dyDescent="0.25"/>
    <row r="3978" ht="12.75" customHeight="1" x14ac:dyDescent="0.25"/>
    <row r="3979" ht="12.75" customHeight="1" x14ac:dyDescent="0.25"/>
    <row r="3980" ht="12.75" customHeight="1" x14ac:dyDescent="0.25"/>
    <row r="3981" ht="12.75" customHeight="1" x14ac:dyDescent="0.25"/>
    <row r="3982" ht="12.75" customHeight="1" x14ac:dyDescent="0.25"/>
    <row r="3983" ht="12.75" customHeight="1" x14ac:dyDescent="0.25"/>
    <row r="3984" ht="12.75" customHeight="1" x14ac:dyDescent="0.25"/>
    <row r="3985" ht="12.75" customHeight="1" x14ac:dyDescent="0.25"/>
    <row r="3986" ht="12.75" customHeight="1" x14ac:dyDescent="0.25"/>
    <row r="3987" ht="12.75" customHeight="1" x14ac:dyDescent="0.25"/>
    <row r="3988" ht="12.75" customHeight="1" x14ac:dyDescent="0.25"/>
    <row r="3989" ht="12.75" customHeight="1" x14ac:dyDescent="0.25"/>
    <row r="3990" ht="12.75" customHeight="1" x14ac:dyDescent="0.25"/>
    <row r="3991" ht="12.75" customHeight="1" x14ac:dyDescent="0.25"/>
    <row r="3992" ht="12.75" customHeight="1" x14ac:dyDescent="0.25"/>
    <row r="3993" ht="12.75" customHeight="1" x14ac:dyDescent="0.25"/>
    <row r="3994" ht="12.75" customHeight="1" x14ac:dyDescent="0.25"/>
    <row r="3995" ht="12.75" customHeight="1" x14ac:dyDescent="0.25"/>
    <row r="3996" ht="12.75" customHeight="1" x14ac:dyDescent="0.25"/>
    <row r="3997" ht="12.75" customHeight="1" x14ac:dyDescent="0.25"/>
    <row r="3998" ht="12.75" customHeight="1" x14ac:dyDescent="0.25"/>
    <row r="3999" ht="12.75" customHeight="1" x14ac:dyDescent="0.25"/>
    <row r="4000" ht="12.75" customHeight="1" x14ac:dyDescent="0.25"/>
    <row r="4001" ht="12.75" customHeight="1" x14ac:dyDescent="0.25"/>
    <row r="4002" ht="12.75" customHeight="1" x14ac:dyDescent="0.25"/>
    <row r="4003" ht="12.75" customHeight="1" x14ac:dyDescent="0.25"/>
    <row r="4004" ht="12.75" customHeight="1" x14ac:dyDescent="0.25"/>
    <row r="4005" ht="12.75" customHeight="1" x14ac:dyDescent="0.25"/>
    <row r="4006" ht="12.75" customHeight="1" x14ac:dyDescent="0.25"/>
    <row r="4007" ht="12.75" customHeight="1" x14ac:dyDescent="0.25"/>
    <row r="4008" ht="12.75" customHeight="1" x14ac:dyDescent="0.25"/>
    <row r="4009" ht="12.75" customHeight="1" x14ac:dyDescent="0.25"/>
    <row r="4010" ht="12.75" customHeight="1" x14ac:dyDescent="0.25"/>
    <row r="4011" ht="12.75" customHeight="1" x14ac:dyDescent="0.25"/>
    <row r="4012" ht="12.75" customHeight="1" x14ac:dyDescent="0.25"/>
    <row r="4013" ht="12.75" customHeight="1" x14ac:dyDescent="0.25"/>
    <row r="4014" ht="12.75" customHeight="1" x14ac:dyDescent="0.25"/>
    <row r="4015" ht="12.75" customHeight="1" x14ac:dyDescent="0.25"/>
    <row r="4016" ht="12.75" customHeight="1" x14ac:dyDescent="0.25"/>
    <row r="4017" ht="12.75" customHeight="1" x14ac:dyDescent="0.25"/>
    <row r="4018" ht="12.75" customHeight="1" x14ac:dyDescent="0.25"/>
    <row r="4019" ht="12.75" customHeight="1" x14ac:dyDescent="0.25"/>
    <row r="4020" ht="12.75" customHeight="1" x14ac:dyDescent="0.25"/>
    <row r="4021" ht="12.75" customHeight="1" x14ac:dyDescent="0.25"/>
    <row r="4022" ht="12.75" customHeight="1" x14ac:dyDescent="0.25"/>
    <row r="4023" ht="12.75" customHeight="1" x14ac:dyDescent="0.25"/>
    <row r="4024" ht="12.75" customHeight="1" x14ac:dyDescent="0.25"/>
    <row r="4025" ht="12.75" customHeight="1" x14ac:dyDescent="0.25"/>
    <row r="4026" ht="12.75" customHeight="1" x14ac:dyDescent="0.25"/>
    <row r="4027" ht="12.75" customHeight="1" x14ac:dyDescent="0.25"/>
    <row r="4028" ht="12.75" customHeight="1" x14ac:dyDescent="0.25"/>
    <row r="4029" ht="12.75" customHeight="1" x14ac:dyDescent="0.25"/>
    <row r="4030" ht="12.75" customHeight="1" x14ac:dyDescent="0.25"/>
    <row r="4031" ht="12.75" customHeight="1" x14ac:dyDescent="0.25"/>
    <row r="4032" ht="12.75" customHeight="1" x14ac:dyDescent="0.25"/>
    <row r="4033" ht="12.75" customHeight="1" x14ac:dyDescent="0.25"/>
    <row r="4034" ht="12.75" customHeight="1" x14ac:dyDescent="0.25"/>
    <row r="4035" ht="12.75" customHeight="1" x14ac:dyDescent="0.25"/>
    <row r="4036" ht="12.75" customHeight="1" x14ac:dyDescent="0.25"/>
    <row r="4037" ht="12.75" customHeight="1" x14ac:dyDescent="0.25"/>
    <row r="4038" ht="12.75" customHeight="1" x14ac:dyDescent="0.25"/>
    <row r="4039" ht="12.75" customHeight="1" x14ac:dyDescent="0.25"/>
    <row r="4040" ht="12.75" customHeight="1" x14ac:dyDescent="0.25"/>
    <row r="4041" ht="12.75" customHeight="1" x14ac:dyDescent="0.25"/>
    <row r="4042" ht="12.75" customHeight="1" x14ac:dyDescent="0.25"/>
    <row r="4043" ht="12.75" customHeight="1" x14ac:dyDescent="0.25"/>
    <row r="4044" ht="12.75" customHeight="1" x14ac:dyDescent="0.25"/>
    <row r="4045" ht="12.75" customHeight="1" x14ac:dyDescent="0.25"/>
    <row r="4046" ht="12.75" customHeight="1" x14ac:dyDescent="0.25"/>
    <row r="4047" ht="12.75" customHeight="1" x14ac:dyDescent="0.25"/>
    <row r="4048" ht="12.75" customHeight="1" x14ac:dyDescent="0.25"/>
    <row r="4049" ht="12.75" customHeight="1" x14ac:dyDescent="0.25"/>
    <row r="4050" ht="12.75" customHeight="1" x14ac:dyDescent="0.25"/>
    <row r="4051" ht="12.75" customHeight="1" x14ac:dyDescent="0.25"/>
    <row r="4052" ht="12.75" customHeight="1" x14ac:dyDescent="0.25"/>
    <row r="4053" ht="12.75" customHeight="1" x14ac:dyDescent="0.25"/>
    <row r="4054" ht="12.75" customHeight="1" x14ac:dyDescent="0.25"/>
    <row r="4055" ht="12.75" customHeight="1" x14ac:dyDescent="0.25"/>
    <row r="4056" ht="12.75" customHeight="1" x14ac:dyDescent="0.25"/>
    <row r="4057" ht="12.75" customHeight="1" x14ac:dyDescent="0.25"/>
    <row r="4058" ht="12.75" customHeight="1" x14ac:dyDescent="0.25"/>
    <row r="4059" ht="12.75" customHeight="1" x14ac:dyDescent="0.25"/>
    <row r="4060" ht="12.75" customHeight="1" x14ac:dyDescent="0.25"/>
    <row r="4061" ht="12.75" customHeight="1" x14ac:dyDescent="0.25"/>
    <row r="4062" ht="12.75" customHeight="1" x14ac:dyDescent="0.25"/>
    <row r="4063" ht="12.75" customHeight="1" x14ac:dyDescent="0.25"/>
    <row r="4064" ht="12.75" customHeight="1" x14ac:dyDescent="0.25"/>
    <row r="4065" ht="12.75" customHeight="1" x14ac:dyDescent="0.25"/>
    <row r="4066" ht="12.75" customHeight="1" x14ac:dyDescent="0.25"/>
    <row r="4067" ht="12.75" customHeight="1" x14ac:dyDescent="0.25"/>
    <row r="4068" ht="12.75" customHeight="1" x14ac:dyDescent="0.25"/>
    <row r="4069" ht="12.75" customHeight="1" x14ac:dyDescent="0.25"/>
    <row r="4070" ht="12.75" customHeight="1" x14ac:dyDescent="0.25"/>
    <row r="4071" ht="12.75" customHeight="1" x14ac:dyDescent="0.25"/>
    <row r="4072" ht="12.75" customHeight="1" x14ac:dyDescent="0.25"/>
    <row r="4073" ht="12.75" customHeight="1" x14ac:dyDescent="0.25"/>
    <row r="4074" ht="12.75" customHeight="1" x14ac:dyDescent="0.25"/>
    <row r="4075" ht="12.75" customHeight="1" x14ac:dyDescent="0.25"/>
    <row r="4076" ht="12.75" customHeight="1" x14ac:dyDescent="0.25"/>
    <row r="4077" ht="12.75" customHeight="1" x14ac:dyDescent="0.25"/>
    <row r="4078" ht="12.75" customHeight="1" x14ac:dyDescent="0.25"/>
    <row r="4079" ht="12.75" customHeight="1" x14ac:dyDescent="0.25"/>
    <row r="4080" ht="12.75" customHeight="1" x14ac:dyDescent="0.25"/>
    <row r="4081" ht="12.75" customHeight="1" x14ac:dyDescent="0.25"/>
    <row r="4082" ht="12.75" customHeight="1" x14ac:dyDescent="0.25"/>
    <row r="4083" ht="12.75" customHeight="1" x14ac:dyDescent="0.25"/>
    <row r="4084" ht="12.75" customHeight="1" x14ac:dyDescent="0.25"/>
    <row r="4085" ht="12.75" customHeight="1" x14ac:dyDescent="0.25"/>
    <row r="4086" ht="12.75" customHeight="1" x14ac:dyDescent="0.25"/>
    <row r="4087" ht="12.75" customHeight="1" x14ac:dyDescent="0.25"/>
    <row r="4088" ht="12.75" customHeight="1" x14ac:dyDescent="0.25"/>
    <row r="4089" ht="12.75" customHeight="1" x14ac:dyDescent="0.25"/>
    <row r="4090" ht="12.75" customHeight="1" x14ac:dyDescent="0.25"/>
    <row r="4091" ht="12.75" customHeight="1" x14ac:dyDescent="0.25"/>
    <row r="4092" ht="12.75" customHeight="1" x14ac:dyDescent="0.25"/>
    <row r="4093" ht="12.75" customHeight="1" x14ac:dyDescent="0.25"/>
    <row r="4094" ht="12.75" customHeight="1" x14ac:dyDescent="0.25"/>
    <row r="4095" ht="12.75" customHeight="1" x14ac:dyDescent="0.25"/>
    <row r="4096" ht="12.75" customHeight="1" x14ac:dyDescent="0.25"/>
    <row r="4097" ht="12.75" customHeight="1" x14ac:dyDescent="0.25"/>
    <row r="4098" ht="12.75" customHeight="1" x14ac:dyDescent="0.25"/>
    <row r="4099" ht="12.75" customHeight="1" x14ac:dyDescent="0.25"/>
    <row r="4100" ht="12.75" customHeight="1" x14ac:dyDescent="0.25"/>
    <row r="4101" ht="12.75" customHeight="1" x14ac:dyDescent="0.25"/>
    <row r="4102" ht="12.75" customHeight="1" x14ac:dyDescent="0.25"/>
    <row r="4103" ht="12.75" customHeight="1" x14ac:dyDescent="0.25"/>
    <row r="4104" ht="12.75" customHeight="1" x14ac:dyDescent="0.25"/>
    <row r="4105" ht="12.75" customHeight="1" x14ac:dyDescent="0.25"/>
    <row r="4106" ht="12.75" customHeight="1" x14ac:dyDescent="0.25"/>
    <row r="4107" ht="12.75" customHeight="1" x14ac:dyDescent="0.25"/>
    <row r="4108" ht="12.75" customHeight="1" x14ac:dyDescent="0.25"/>
    <row r="4109" ht="12.75" customHeight="1" x14ac:dyDescent="0.25"/>
    <row r="4110" ht="12.75" customHeight="1" x14ac:dyDescent="0.25"/>
    <row r="4111" ht="12.75" customHeight="1" x14ac:dyDescent="0.25"/>
    <row r="4112" ht="12.75" customHeight="1" x14ac:dyDescent="0.25"/>
    <row r="4113" ht="12.75" customHeight="1" x14ac:dyDescent="0.25"/>
    <row r="4114" ht="12.75" customHeight="1" x14ac:dyDescent="0.25"/>
    <row r="4115" ht="12.75" customHeight="1" x14ac:dyDescent="0.25"/>
    <row r="4116" ht="12.75" customHeight="1" x14ac:dyDescent="0.25"/>
    <row r="4117" ht="12.75" customHeight="1" x14ac:dyDescent="0.25"/>
    <row r="4118" ht="12.75" customHeight="1" x14ac:dyDescent="0.25"/>
    <row r="4119" ht="12.75" customHeight="1" x14ac:dyDescent="0.25"/>
    <row r="4120" ht="12.75" customHeight="1" x14ac:dyDescent="0.25"/>
    <row r="4121" ht="12.75" customHeight="1" x14ac:dyDescent="0.25"/>
    <row r="4122" ht="12.75" customHeight="1" x14ac:dyDescent="0.25"/>
    <row r="4123" ht="12.75" customHeight="1" x14ac:dyDescent="0.25"/>
    <row r="4124" ht="12.75" customHeight="1" x14ac:dyDescent="0.25"/>
    <row r="4125" ht="12.75" customHeight="1" x14ac:dyDescent="0.25"/>
    <row r="4126" ht="12.75" customHeight="1" x14ac:dyDescent="0.25"/>
    <row r="4127" ht="12.75" customHeight="1" x14ac:dyDescent="0.25"/>
    <row r="4128" ht="12.75" customHeight="1" x14ac:dyDescent="0.25"/>
    <row r="4129" ht="12.75" customHeight="1" x14ac:dyDescent="0.25"/>
    <row r="4130" ht="12.75" customHeight="1" x14ac:dyDescent="0.25"/>
    <row r="4131" ht="12.75" customHeight="1" x14ac:dyDescent="0.25"/>
    <row r="4132" ht="12.75" customHeight="1" x14ac:dyDescent="0.25"/>
    <row r="4133" ht="12.75" customHeight="1" x14ac:dyDescent="0.25"/>
    <row r="4134" ht="12.75" customHeight="1" x14ac:dyDescent="0.25"/>
    <row r="4135" ht="12.75" customHeight="1" x14ac:dyDescent="0.25"/>
    <row r="4136" ht="12.75" customHeight="1" x14ac:dyDescent="0.25"/>
    <row r="4137" ht="12.75" customHeight="1" x14ac:dyDescent="0.25"/>
    <row r="4138" ht="12.75" customHeight="1" x14ac:dyDescent="0.25"/>
    <row r="4139" ht="12.75" customHeight="1" x14ac:dyDescent="0.25"/>
    <row r="4140" ht="12.75" customHeight="1" x14ac:dyDescent="0.25"/>
    <row r="4141" ht="12.75" customHeight="1" x14ac:dyDescent="0.25"/>
    <row r="4142" ht="12.75" customHeight="1" x14ac:dyDescent="0.25"/>
    <row r="4143" ht="12.75" customHeight="1" x14ac:dyDescent="0.25"/>
    <row r="4144" ht="12.75" customHeight="1" x14ac:dyDescent="0.25"/>
    <row r="4145" ht="12.75" customHeight="1" x14ac:dyDescent="0.25"/>
    <row r="4146" ht="12.75" customHeight="1" x14ac:dyDescent="0.25"/>
    <row r="4147" ht="12.75" customHeight="1" x14ac:dyDescent="0.25"/>
    <row r="4148" ht="12.75" customHeight="1" x14ac:dyDescent="0.25"/>
    <row r="4149" ht="12.75" customHeight="1" x14ac:dyDescent="0.25"/>
    <row r="4150" ht="12.75" customHeight="1" x14ac:dyDescent="0.25"/>
    <row r="4151" ht="12.75" customHeight="1" x14ac:dyDescent="0.25"/>
    <row r="4152" ht="12.75" customHeight="1" x14ac:dyDescent="0.25"/>
    <row r="4153" ht="12.75" customHeight="1" x14ac:dyDescent="0.25"/>
    <row r="4154" ht="12.75" customHeight="1" x14ac:dyDescent="0.25"/>
    <row r="4155" ht="12.75" customHeight="1" x14ac:dyDescent="0.25"/>
    <row r="4156" ht="12.75" customHeight="1" x14ac:dyDescent="0.25"/>
    <row r="4157" ht="12.75" customHeight="1" x14ac:dyDescent="0.25"/>
    <row r="4158" ht="12.75" customHeight="1" x14ac:dyDescent="0.25"/>
    <row r="4159" ht="12.75" customHeight="1" x14ac:dyDescent="0.25"/>
    <row r="4160" ht="12.75" customHeight="1" x14ac:dyDescent="0.25"/>
    <row r="4161" ht="12.75" customHeight="1" x14ac:dyDescent="0.25"/>
    <row r="4162" ht="12.75" customHeight="1" x14ac:dyDescent="0.25"/>
    <row r="4163" ht="12.75" customHeight="1" x14ac:dyDescent="0.25"/>
    <row r="4164" ht="12.75" customHeight="1" x14ac:dyDescent="0.25"/>
    <row r="4165" ht="12.75" customHeight="1" x14ac:dyDescent="0.25"/>
    <row r="4166" ht="12.75" customHeight="1" x14ac:dyDescent="0.25"/>
    <row r="4167" ht="12.75" customHeight="1" x14ac:dyDescent="0.25"/>
    <row r="4168" ht="12.75" customHeight="1" x14ac:dyDescent="0.25"/>
    <row r="4169" ht="12.75" customHeight="1" x14ac:dyDescent="0.25"/>
    <row r="4170" ht="12.75" customHeight="1" x14ac:dyDescent="0.25"/>
    <row r="4171" ht="12.75" customHeight="1" x14ac:dyDescent="0.25"/>
    <row r="4172" ht="12.75" customHeight="1" x14ac:dyDescent="0.25"/>
    <row r="4173" ht="12.75" customHeight="1" x14ac:dyDescent="0.25"/>
    <row r="4174" ht="12.75" customHeight="1" x14ac:dyDescent="0.25"/>
    <row r="4175" ht="12.75" customHeight="1" x14ac:dyDescent="0.25"/>
    <row r="4176" ht="12.75" customHeight="1" x14ac:dyDescent="0.25"/>
    <row r="4177" ht="12.75" customHeight="1" x14ac:dyDescent="0.25"/>
    <row r="4178" ht="12.75" customHeight="1" x14ac:dyDescent="0.25"/>
    <row r="4179" ht="12.75" customHeight="1" x14ac:dyDescent="0.25"/>
    <row r="4180" ht="12.75" customHeight="1" x14ac:dyDescent="0.25"/>
    <row r="4181" ht="12.75" customHeight="1" x14ac:dyDescent="0.25"/>
    <row r="4182" ht="12.75" customHeight="1" x14ac:dyDescent="0.25"/>
    <row r="4183" ht="12.75" customHeight="1" x14ac:dyDescent="0.25"/>
    <row r="4184" ht="12.75" customHeight="1" x14ac:dyDescent="0.25"/>
    <row r="4185" ht="12.75" customHeight="1" x14ac:dyDescent="0.25"/>
    <row r="4186" ht="12.75" customHeight="1" x14ac:dyDescent="0.25"/>
    <row r="4187" ht="12.75" customHeight="1" x14ac:dyDescent="0.25"/>
    <row r="4188" ht="12.75" customHeight="1" x14ac:dyDescent="0.25"/>
    <row r="4189" ht="12.75" customHeight="1" x14ac:dyDescent="0.25"/>
    <row r="4190" ht="12.75" customHeight="1" x14ac:dyDescent="0.25"/>
    <row r="4191" ht="12.75" customHeight="1" x14ac:dyDescent="0.25"/>
    <row r="4192" ht="12.75" customHeight="1" x14ac:dyDescent="0.25"/>
    <row r="4193" ht="12.75" customHeight="1" x14ac:dyDescent="0.25"/>
    <row r="4194" ht="12.75" customHeight="1" x14ac:dyDescent="0.25"/>
    <row r="4195" ht="12.75" customHeight="1" x14ac:dyDescent="0.25"/>
    <row r="4196" ht="12.75" customHeight="1" x14ac:dyDescent="0.25"/>
    <row r="4197" ht="12.75" customHeight="1" x14ac:dyDescent="0.25"/>
    <row r="4198" ht="12.75" customHeight="1" x14ac:dyDescent="0.25"/>
    <row r="4199" ht="12.75" customHeight="1" x14ac:dyDescent="0.25"/>
    <row r="4200" ht="12.75" customHeight="1" x14ac:dyDescent="0.25"/>
    <row r="4201" ht="12.75" customHeight="1" x14ac:dyDescent="0.25"/>
    <row r="4202" ht="12.75" customHeight="1" x14ac:dyDescent="0.25"/>
    <row r="4203" ht="12.75" customHeight="1" x14ac:dyDescent="0.25"/>
    <row r="4204" ht="12.75" customHeight="1" x14ac:dyDescent="0.25"/>
    <row r="4205" ht="12.75" customHeight="1" x14ac:dyDescent="0.25"/>
    <row r="4206" ht="12.75" customHeight="1" x14ac:dyDescent="0.25"/>
    <row r="4207" ht="12.75" customHeight="1" x14ac:dyDescent="0.25"/>
    <row r="4208" ht="12.75" customHeight="1" x14ac:dyDescent="0.25"/>
    <row r="4209" ht="12.75" customHeight="1" x14ac:dyDescent="0.25"/>
    <row r="4210" ht="12.75" customHeight="1" x14ac:dyDescent="0.25"/>
    <row r="4211" ht="12.75" customHeight="1" x14ac:dyDescent="0.25"/>
    <row r="4212" ht="12.75" customHeight="1" x14ac:dyDescent="0.25"/>
    <row r="4213" ht="12.75" customHeight="1" x14ac:dyDescent="0.25"/>
    <row r="4214" ht="12.75" customHeight="1" x14ac:dyDescent="0.25"/>
    <row r="4215" ht="12.75" customHeight="1" x14ac:dyDescent="0.25"/>
    <row r="4216" ht="12.75" customHeight="1" x14ac:dyDescent="0.25"/>
    <row r="4217" ht="12.75" customHeight="1" x14ac:dyDescent="0.25"/>
    <row r="4218" ht="12.75" customHeight="1" x14ac:dyDescent="0.25"/>
    <row r="4219" ht="12.75" customHeight="1" x14ac:dyDescent="0.25"/>
    <row r="4220" ht="12.75" customHeight="1" x14ac:dyDescent="0.25"/>
    <row r="4221" ht="12.75" customHeight="1" x14ac:dyDescent="0.25"/>
    <row r="4222" ht="12.75" customHeight="1" x14ac:dyDescent="0.25"/>
    <row r="4223" ht="12.75" customHeight="1" x14ac:dyDescent="0.25"/>
    <row r="4224" ht="12.75" customHeight="1" x14ac:dyDescent="0.25"/>
    <row r="4225" ht="12.75" customHeight="1" x14ac:dyDescent="0.25"/>
    <row r="4226" ht="12.75" customHeight="1" x14ac:dyDescent="0.25"/>
    <row r="4227" ht="12.75" customHeight="1" x14ac:dyDescent="0.25"/>
    <row r="4228" ht="12.75" customHeight="1" x14ac:dyDescent="0.25"/>
    <row r="4229" ht="12.75" customHeight="1" x14ac:dyDescent="0.25"/>
    <row r="4230" ht="12.75" customHeight="1" x14ac:dyDescent="0.25"/>
    <row r="4231" ht="12.75" customHeight="1" x14ac:dyDescent="0.25"/>
    <row r="4232" ht="12.75" customHeight="1" x14ac:dyDescent="0.25"/>
    <row r="4233" ht="12.75" customHeight="1" x14ac:dyDescent="0.25"/>
    <row r="4234" ht="12.75" customHeight="1" x14ac:dyDescent="0.25"/>
    <row r="4235" ht="12.75" customHeight="1" x14ac:dyDescent="0.25"/>
    <row r="4236" ht="12.75" customHeight="1" x14ac:dyDescent="0.25"/>
    <row r="4237" ht="12.75" customHeight="1" x14ac:dyDescent="0.25"/>
    <row r="4238" ht="12.75" customHeight="1" x14ac:dyDescent="0.25"/>
    <row r="4239" ht="12.75" customHeight="1" x14ac:dyDescent="0.25"/>
    <row r="4240" ht="12.75" customHeight="1" x14ac:dyDescent="0.25"/>
    <row r="4241" ht="12.75" customHeight="1" x14ac:dyDescent="0.25"/>
    <row r="4242" ht="12.75" customHeight="1" x14ac:dyDescent="0.25"/>
    <row r="4243" ht="12.75" customHeight="1" x14ac:dyDescent="0.25"/>
    <row r="4244" ht="12.75" customHeight="1" x14ac:dyDescent="0.25"/>
    <row r="4245" ht="12.75" customHeight="1" x14ac:dyDescent="0.25"/>
    <row r="4246" ht="12.75" customHeight="1" x14ac:dyDescent="0.25"/>
    <row r="4247" ht="12.75" customHeight="1" x14ac:dyDescent="0.25"/>
    <row r="4248" ht="12.75" customHeight="1" x14ac:dyDescent="0.25"/>
    <row r="4249" ht="12.75" customHeight="1" x14ac:dyDescent="0.25"/>
    <row r="4250" ht="12.75" customHeight="1" x14ac:dyDescent="0.25"/>
    <row r="4251" ht="12.75" customHeight="1" x14ac:dyDescent="0.25"/>
    <row r="4252" ht="12.75" customHeight="1" x14ac:dyDescent="0.25"/>
    <row r="4253" ht="12.75" customHeight="1" x14ac:dyDescent="0.25"/>
    <row r="4254" ht="12.75" customHeight="1" x14ac:dyDescent="0.25"/>
    <row r="4255" ht="12.75" customHeight="1" x14ac:dyDescent="0.25"/>
    <row r="4256" ht="12.75" customHeight="1" x14ac:dyDescent="0.25"/>
    <row r="4257" ht="12.75" customHeight="1" x14ac:dyDescent="0.25"/>
    <row r="4258" ht="12.75" customHeight="1" x14ac:dyDescent="0.25"/>
    <row r="4259" ht="12.75" customHeight="1" x14ac:dyDescent="0.25"/>
    <row r="4260" ht="12.75" customHeight="1" x14ac:dyDescent="0.25"/>
    <row r="4261" ht="12.75" customHeight="1" x14ac:dyDescent="0.25"/>
    <row r="4262" ht="12.75" customHeight="1" x14ac:dyDescent="0.25"/>
    <row r="4263" ht="12.75" customHeight="1" x14ac:dyDescent="0.25"/>
    <row r="4264" ht="12.75" customHeight="1" x14ac:dyDescent="0.25"/>
    <row r="4265" ht="12.75" customHeight="1" x14ac:dyDescent="0.25"/>
    <row r="4266" ht="12.75" customHeight="1" x14ac:dyDescent="0.25"/>
    <row r="4267" ht="12.75" customHeight="1" x14ac:dyDescent="0.25"/>
    <row r="4268" ht="12.75" customHeight="1" x14ac:dyDescent="0.25"/>
    <row r="4269" ht="12.75" customHeight="1" x14ac:dyDescent="0.25"/>
    <row r="4270" ht="12.75" customHeight="1" x14ac:dyDescent="0.25"/>
    <row r="4271" ht="12.75" customHeight="1" x14ac:dyDescent="0.25"/>
    <row r="4272" ht="12.75" customHeight="1" x14ac:dyDescent="0.25"/>
    <row r="4273" ht="12.75" customHeight="1" x14ac:dyDescent="0.25"/>
    <row r="4274" ht="12.75" customHeight="1" x14ac:dyDescent="0.25"/>
    <row r="4275" ht="12.75" customHeight="1" x14ac:dyDescent="0.25"/>
    <row r="4276" ht="12.75" customHeight="1" x14ac:dyDescent="0.25"/>
    <row r="4277" ht="12.75" customHeight="1" x14ac:dyDescent="0.25"/>
    <row r="4278" ht="12.75" customHeight="1" x14ac:dyDescent="0.25"/>
    <row r="4279" ht="12.75" customHeight="1" x14ac:dyDescent="0.25"/>
    <row r="4280" ht="12.75" customHeight="1" x14ac:dyDescent="0.25"/>
    <row r="4281" ht="12.75" customHeight="1" x14ac:dyDescent="0.25"/>
    <row r="4282" ht="12.75" customHeight="1" x14ac:dyDescent="0.25"/>
    <row r="4283" ht="12.75" customHeight="1" x14ac:dyDescent="0.25"/>
    <row r="4284" ht="12.75" customHeight="1" x14ac:dyDescent="0.25"/>
    <row r="4285" ht="12.75" customHeight="1" x14ac:dyDescent="0.25"/>
    <row r="4286" ht="12.75" customHeight="1" x14ac:dyDescent="0.25"/>
    <row r="4287" ht="12.75" customHeight="1" x14ac:dyDescent="0.25"/>
    <row r="4288" ht="12.75" customHeight="1" x14ac:dyDescent="0.25"/>
    <row r="4289" ht="12.75" customHeight="1" x14ac:dyDescent="0.25"/>
    <row r="4290" ht="12.75" customHeight="1" x14ac:dyDescent="0.25"/>
    <row r="4291" ht="12.75" customHeight="1" x14ac:dyDescent="0.25"/>
    <row r="4292" ht="12.75" customHeight="1" x14ac:dyDescent="0.25"/>
    <row r="4293" ht="12.75" customHeight="1" x14ac:dyDescent="0.25"/>
    <row r="4294" ht="12.75" customHeight="1" x14ac:dyDescent="0.25"/>
    <row r="4295" ht="12.75" customHeight="1" x14ac:dyDescent="0.25"/>
    <row r="4296" ht="12.75" customHeight="1" x14ac:dyDescent="0.25"/>
    <row r="4297" ht="12.75" customHeight="1" x14ac:dyDescent="0.25"/>
    <row r="4298" ht="12.75" customHeight="1" x14ac:dyDescent="0.25"/>
    <row r="4299" ht="12.75" customHeight="1" x14ac:dyDescent="0.25"/>
    <row r="4300" ht="12.75" customHeight="1" x14ac:dyDescent="0.25"/>
    <row r="4301" ht="12.75" customHeight="1" x14ac:dyDescent="0.25"/>
    <row r="4302" ht="12.75" customHeight="1" x14ac:dyDescent="0.25"/>
    <row r="4303" ht="12.75" customHeight="1" x14ac:dyDescent="0.25"/>
    <row r="4304" ht="12.75" customHeight="1" x14ac:dyDescent="0.25"/>
    <row r="4305" ht="12.75" customHeight="1" x14ac:dyDescent="0.25"/>
    <row r="4306" ht="12.75" customHeight="1" x14ac:dyDescent="0.25"/>
    <row r="4307" ht="12.75" customHeight="1" x14ac:dyDescent="0.25"/>
    <row r="4308" ht="12.75" customHeight="1" x14ac:dyDescent="0.25"/>
    <row r="4309" ht="12.75" customHeight="1" x14ac:dyDescent="0.25"/>
    <row r="4310" ht="12.75" customHeight="1" x14ac:dyDescent="0.25"/>
    <row r="4311" ht="12.75" customHeight="1" x14ac:dyDescent="0.25"/>
    <row r="4312" ht="12.75" customHeight="1" x14ac:dyDescent="0.25"/>
    <row r="4313" ht="12.75" customHeight="1" x14ac:dyDescent="0.25"/>
    <row r="4314" ht="12.75" customHeight="1" x14ac:dyDescent="0.25"/>
    <row r="4315" ht="12.75" customHeight="1" x14ac:dyDescent="0.25"/>
    <row r="4316" ht="12.75" customHeight="1" x14ac:dyDescent="0.25"/>
    <row r="4317" ht="12.75" customHeight="1" x14ac:dyDescent="0.25"/>
    <row r="4318" ht="12.75" customHeight="1" x14ac:dyDescent="0.25"/>
    <row r="4319" ht="12.75" customHeight="1" x14ac:dyDescent="0.25"/>
    <row r="4320" ht="12.75" customHeight="1" x14ac:dyDescent="0.25"/>
    <row r="4321" ht="12.75" customHeight="1" x14ac:dyDescent="0.25"/>
    <row r="4322" ht="12.75" customHeight="1" x14ac:dyDescent="0.25"/>
    <row r="4323" ht="12.75" customHeight="1" x14ac:dyDescent="0.25"/>
    <row r="4324" ht="12.75" customHeight="1" x14ac:dyDescent="0.25"/>
    <row r="4325" ht="12.75" customHeight="1" x14ac:dyDescent="0.25"/>
    <row r="4326" ht="12.75" customHeight="1" x14ac:dyDescent="0.25"/>
    <row r="4327" ht="12.75" customHeight="1" x14ac:dyDescent="0.25"/>
    <row r="4328" ht="12.75" customHeight="1" x14ac:dyDescent="0.25"/>
    <row r="4329" ht="12.75" customHeight="1" x14ac:dyDescent="0.25"/>
    <row r="4330" ht="12.75" customHeight="1" x14ac:dyDescent="0.25"/>
    <row r="4331" ht="12.75" customHeight="1" x14ac:dyDescent="0.25"/>
    <row r="4332" ht="12.75" customHeight="1" x14ac:dyDescent="0.25"/>
    <row r="4333" ht="12.75" customHeight="1" x14ac:dyDescent="0.25"/>
    <row r="4334" ht="12.75" customHeight="1" x14ac:dyDescent="0.25"/>
    <row r="4335" ht="12.75" customHeight="1" x14ac:dyDescent="0.25"/>
    <row r="4336" ht="12.75" customHeight="1" x14ac:dyDescent="0.25"/>
    <row r="4337" ht="12.75" customHeight="1" x14ac:dyDescent="0.25"/>
    <row r="4338" ht="12.75" customHeight="1" x14ac:dyDescent="0.25"/>
    <row r="4339" ht="12.75" customHeight="1" x14ac:dyDescent="0.25"/>
    <row r="4340" ht="12.75" customHeight="1" x14ac:dyDescent="0.25"/>
    <row r="4341" ht="12.75" customHeight="1" x14ac:dyDescent="0.25"/>
    <row r="4342" ht="12.75" customHeight="1" x14ac:dyDescent="0.25"/>
    <row r="4343" ht="12.75" customHeight="1" x14ac:dyDescent="0.25"/>
    <row r="4344" ht="12.75" customHeight="1" x14ac:dyDescent="0.25"/>
    <row r="4345" ht="12.75" customHeight="1" x14ac:dyDescent="0.25"/>
    <row r="4346" ht="12.75" customHeight="1" x14ac:dyDescent="0.25"/>
    <row r="4347" ht="12.75" customHeight="1" x14ac:dyDescent="0.25"/>
    <row r="4348" ht="12.75" customHeight="1" x14ac:dyDescent="0.25"/>
    <row r="4349" ht="12.75" customHeight="1" x14ac:dyDescent="0.25"/>
    <row r="4350" ht="12.75" customHeight="1" x14ac:dyDescent="0.25"/>
    <row r="4351" ht="12.75" customHeight="1" x14ac:dyDescent="0.25"/>
    <row r="4352" ht="12.75" customHeight="1" x14ac:dyDescent="0.25"/>
    <row r="4353" ht="12.75" customHeight="1" x14ac:dyDescent="0.25"/>
    <row r="4354" ht="12.75" customHeight="1" x14ac:dyDescent="0.25"/>
    <row r="4355" ht="12.75" customHeight="1" x14ac:dyDescent="0.25"/>
    <row r="4356" ht="12.75" customHeight="1" x14ac:dyDescent="0.25"/>
    <row r="4357" ht="12.75" customHeight="1" x14ac:dyDescent="0.25"/>
    <row r="4358" ht="12.75" customHeight="1" x14ac:dyDescent="0.25"/>
    <row r="4359" ht="12.75" customHeight="1" x14ac:dyDescent="0.25"/>
    <row r="4360" ht="12.75" customHeight="1" x14ac:dyDescent="0.25"/>
    <row r="4361" ht="12.75" customHeight="1" x14ac:dyDescent="0.25"/>
    <row r="4362" ht="12.75" customHeight="1" x14ac:dyDescent="0.25"/>
    <row r="4363" ht="12.75" customHeight="1" x14ac:dyDescent="0.25"/>
    <row r="4364" ht="12.75" customHeight="1" x14ac:dyDescent="0.25"/>
    <row r="4365" ht="12.75" customHeight="1" x14ac:dyDescent="0.25"/>
    <row r="4366" ht="12.75" customHeight="1" x14ac:dyDescent="0.25"/>
    <row r="4367" ht="12.75" customHeight="1" x14ac:dyDescent="0.25"/>
    <row r="4368" ht="12.75" customHeight="1" x14ac:dyDescent="0.25"/>
    <row r="4369" ht="12.75" customHeight="1" x14ac:dyDescent="0.25"/>
    <row r="4370" ht="12.75" customHeight="1" x14ac:dyDescent="0.25"/>
    <row r="4371" ht="12.75" customHeight="1" x14ac:dyDescent="0.25"/>
    <row r="4372" ht="12.75" customHeight="1" x14ac:dyDescent="0.25"/>
    <row r="4373" ht="12.75" customHeight="1" x14ac:dyDescent="0.25"/>
    <row r="4374" ht="12.75" customHeight="1" x14ac:dyDescent="0.25"/>
    <row r="4375" ht="12.75" customHeight="1" x14ac:dyDescent="0.25"/>
    <row r="4376" ht="12.75" customHeight="1" x14ac:dyDescent="0.25"/>
    <row r="4377" ht="12.75" customHeight="1" x14ac:dyDescent="0.25"/>
    <row r="4378" ht="12.75" customHeight="1" x14ac:dyDescent="0.25"/>
    <row r="4379" ht="12.75" customHeight="1" x14ac:dyDescent="0.25"/>
    <row r="4380" ht="12.75" customHeight="1" x14ac:dyDescent="0.25"/>
    <row r="4381" ht="12.75" customHeight="1" x14ac:dyDescent="0.25"/>
    <row r="4382" ht="12.75" customHeight="1" x14ac:dyDescent="0.25"/>
    <row r="4383" ht="12.75" customHeight="1" x14ac:dyDescent="0.25"/>
    <row r="4384" ht="12.75" customHeight="1" x14ac:dyDescent="0.25"/>
    <row r="4385" ht="12.75" customHeight="1" x14ac:dyDescent="0.25"/>
    <row r="4386" ht="12.75" customHeight="1" x14ac:dyDescent="0.25"/>
    <row r="4387" ht="12.75" customHeight="1" x14ac:dyDescent="0.25"/>
    <row r="4388" ht="12.75" customHeight="1" x14ac:dyDescent="0.25"/>
    <row r="4389" ht="12.75" customHeight="1" x14ac:dyDescent="0.25"/>
    <row r="4390" ht="12.75" customHeight="1" x14ac:dyDescent="0.25"/>
    <row r="4391" ht="12.75" customHeight="1" x14ac:dyDescent="0.25"/>
    <row r="4392" ht="12.75" customHeight="1" x14ac:dyDescent="0.25"/>
    <row r="4393" ht="12.75" customHeight="1" x14ac:dyDescent="0.25"/>
    <row r="4394" ht="12.75" customHeight="1" x14ac:dyDescent="0.25"/>
    <row r="4395" ht="12.75" customHeight="1" x14ac:dyDescent="0.25"/>
    <row r="4396" ht="12.75" customHeight="1" x14ac:dyDescent="0.25"/>
    <row r="4397" ht="12.75" customHeight="1" x14ac:dyDescent="0.25"/>
    <row r="4398" ht="12.75" customHeight="1" x14ac:dyDescent="0.25"/>
    <row r="4399" ht="12.75" customHeight="1" x14ac:dyDescent="0.25"/>
    <row r="4400" ht="12.75" customHeight="1" x14ac:dyDescent="0.25"/>
    <row r="4401" ht="12.75" customHeight="1" x14ac:dyDescent="0.25"/>
    <row r="4402" ht="12.75" customHeight="1" x14ac:dyDescent="0.25"/>
    <row r="4403" ht="12.75" customHeight="1" x14ac:dyDescent="0.25"/>
    <row r="4404" ht="12.75" customHeight="1" x14ac:dyDescent="0.25"/>
    <row r="4405" ht="12.75" customHeight="1" x14ac:dyDescent="0.25"/>
    <row r="4406" ht="12.75" customHeight="1" x14ac:dyDescent="0.25"/>
    <row r="4407" ht="12.75" customHeight="1" x14ac:dyDescent="0.25"/>
    <row r="4408" ht="12.75" customHeight="1" x14ac:dyDescent="0.25"/>
    <row r="4409" ht="12.75" customHeight="1" x14ac:dyDescent="0.25"/>
    <row r="4410" ht="12.75" customHeight="1" x14ac:dyDescent="0.25"/>
    <row r="4411" ht="12.75" customHeight="1" x14ac:dyDescent="0.25"/>
    <row r="4412" ht="12.75" customHeight="1" x14ac:dyDescent="0.25"/>
    <row r="4413" ht="12.75" customHeight="1" x14ac:dyDescent="0.25"/>
    <row r="4414" ht="12.75" customHeight="1" x14ac:dyDescent="0.25"/>
    <row r="4415" ht="12.75" customHeight="1" x14ac:dyDescent="0.25"/>
    <row r="4416" ht="12.75" customHeight="1" x14ac:dyDescent="0.25"/>
    <row r="4417" ht="12.75" customHeight="1" x14ac:dyDescent="0.25"/>
    <row r="4418" ht="12.75" customHeight="1" x14ac:dyDescent="0.25"/>
    <row r="4419" ht="12.75" customHeight="1" x14ac:dyDescent="0.25"/>
    <row r="4420" ht="12.75" customHeight="1" x14ac:dyDescent="0.25"/>
    <row r="4421" ht="12.75" customHeight="1" x14ac:dyDescent="0.25"/>
    <row r="4422" ht="12.75" customHeight="1" x14ac:dyDescent="0.25"/>
    <row r="4423" ht="12.75" customHeight="1" x14ac:dyDescent="0.25"/>
    <row r="4424" ht="12.75" customHeight="1" x14ac:dyDescent="0.25"/>
    <row r="4425" ht="12.75" customHeight="1" x14ac:dyDescent="0.25"/>
    <row r="4426" ht="12.75" customHeight="1" x14ac:dyDescent="0.25"/>
    <row r="4427" ht="12.75" customHeight="1" x14ac:dyDescent="0.25"/>
    <row r="4428" ht="12.75" customHeight="1" x14ac:dyDescent="0.25"/>
    <row r="4429" ht="12.75" customHeight="1" x14ac:dyDescent="0.25"/>
    <row r="4430" ht="12.75" customHeight="1" x14ac:dyDescent="0.25"/>
    <row r="4431" ht="12.75" customHeight="1" x14ac:dyDescent="0.25"/>
    <row r="4432" ht="12.75" customHeight="1" x14ac:dyDescent="0.25"/>
    <row r="4433" ht="12.75" customHeight="1" x14ac:dyDescent="0.25"/>
    <row r="4434" ht="12.75" customHeight="1" x14ac:dyDescent="0.25"/>
    <row r="4435" ht="12.75" customHeight="1" x14ac:dyDescent="0.25"/>
    <row r="4436" ht="12.75" customHeight="1" x14ac:dyDescent="0.25"/>
    <row r="4437" ht="12.75" customHeight="1" x14ac:dyDescent="0.25"/>
    <row r="4438" ht="12.75" customHeight="1" x14ac:dyDescent="0.25"/>
    <row r="4439" ht="12.75" customHeight="1" x14ac:dyDescent="0.25"/>
    <row r="4440" ht="12.75" customHeight="1" x14ac:dyDescent="0.25"/>
    <row r="4441" ht="12.75" customHeight="1" x14ac:dyDescent="0.25"/>
    <row r="4442" ht="12.75" customHeight="1" x14ac:dyDescent="0.25"/>
    <row r="4443" ht="12.75" customHeight="1" x14ac:dyDescent="0.25"/>
    <row r="4444" ht="12.75" customHeight="1" x14ac:dyDescent="0.25"/>
    <row r="4445" ht="12.75" customHeight="1" x14ac:dyDescent="0.25"/>
    <row r="4446" ht="12.75" customHeight="1" x14ac:dyDescent="0.25"/>
    <row r="4447" ht="12.75" customHeight="1" x14ac:dyDescent="0.25"/>
    <row r="4448" ht="12.75" customHeight="1" x14ac:dyDescent="0.25"/>
    <row r="4449" ht="12.75" customHeight="1" x14ac:dyDescent="0.25"/>
    <row r="4450" ht="12.75" customHeight="1" x14ac:dyDescent="0.25"/>
    <row r="4451" ht="12.75" customHeight="1" x14ac:dyDescent="0.25"/>
    <row r="4452" ht="12.75" customHeight="1" x14ac:dyDescent="0.25"/>
    <row r="4453" ht="12.75" customHeight="1" x14ac:dyDescent="0.25"/>
    <row r="4454" ht="12.75" customHeight="1" x14ac:dyDescent="0.25"/>
    <row r="4455" ht="12.75" customHeight="1" x14ac:dyDescent="0.25"/>
    <row r="4456" ht="12.75" customHeight="1" x14ac:dyDescent="0.25"/>
    <row r="4457" ht="12.75" customHeight="1" x14ac:dyDescent="0.25"/>
    <row r="4458" ht="12.75" customHeight="1" x14ac:dyDescent="0.25"/>
    <row r="4459" ht="12.75" customHeight="1" x14ac:dyDescent="0.25"/>
    <row r="4460" ht="12.75" customHeight="1" x14ac:dyDescent="0.25"/>
    <row r="4461" ht="12.75" customHeight="1" x14ac:dyDescent="0.25"/>
    <row r="4462" ht="12.75" customHeight="1" x14ac:dyDescent="0.25"/>
    <row r="4463" ht="12.75" customHeight="1" x14ac:dyDescent="0.25"/>
    <row r="4464" ht="12.75" customHeight="1" x14ac:dyDescent="0.25"/>
    <row r="4465" ht="12.75" customHeight="1" x14ac:dyDescent="0.25"/>
    <row r="4466" ht="12.75" customHeight="1" x14ac:dyDescent="0.25"/>
    <row r="4467" ht="12.75" customHeight="1" x14ac:dyDescent="0.25"/>
    <row r="4468" ht="12.75" customHeight="1" x14ac:dyDescent="0.25"/>
    <row r="4469" ht="12.75" customHeight="1" x14ac:dyDescent="0.25"/>
    <row r="4470" ht="12.75" customHeight="1" x14ac:dyDescent="0.25"/>
    <row r="4471" ht="12.75" customHeight="1" x14ac:dyDescent="0.25"/>
    <row r="4472" ht="12.75" customHeight="1" x14ac:dyDescent="0.25"/>
    <row r="4473" ht="12.75" customHeight="1" x14ac:dyDescent="0.25"/>
    <row r="4474" ht="12.75" customHeight="1" x14ac:dyDescent="0.25"/>
    <row r="4475" ht="12.75" customHeight="1" x14ac:dyDescent="0.25"/>
    <row r="4476" ht="12.75" customHeight="1" x14ac:dyDescent="0.25"/>
    <row r="4477" ht="12.75" customHeight="1" x14ac:dyDescent="0.25"/>
    <row r="4478" ht="12.75" customHeight="1" x14ac:dyDescent="0.25"/>
    <row r="4479" ht="12.75" customHeight="1" x14ac:dyDescent="0.25"/>
    <row r="4480" ht="12.75" customHeight="1" x14ac:dyDescent="0.25"/>
    <row r="4481" ht="12.75" customHeight="1" x14ac:dyDescent="0.25"/>
    <row r="4482" ht="12.75" customHeight="1" x14ac:dyDescent="0.25"/>
    <row r="4483" ht="12.75" customHeight="1" x14ac:dyDescent="0.25"/>
    <row r="4484" ht="12.75" customHeight="1" x14ac:dyDescent="0.25"/>
    <row r="4485" ht="12.75" customHeight="1" x14ac:dyDescent="0.25"/>
    <row r="4486" ht="12.75" customHeight="1" x14ac:dyDescent="0.25"/>
    <row r="4487" ht="12.75" customHeight="1" x14ac:dyDescent="0.25"/>
    <row r="4488" ht="12.75" customHeight="1" x14ac:dyDescent="0.25"/>
    <row r="4489" ht="12.75" customHeight="1" x14ac:dyDescent="0.25"/>
    <row r="4490" ht="12.75" customHeight="1" x14ac:dyDescent="0.25"/>
    <row r="4491" ht="12.75" customHeight="1" x14ac:dyDescent="0.25"/>
    <row r="4492" ht="12.75" customHeight="1" x14ac:dyDescent="0.25"/>
    <row r="4493" ht="12.75" customHeight="1" x14ac:dyDescent="0.25"/>
    <row r="4494" ht="12.75" customHeight="1" x14ac:dyDescent="0.25"/>
    <row r="4495" ht="12.75" customHeight="1" x14ac:dyDescent="0.25"/>
    <row r="4496" ht="12.75" customHeight="1" x14ac:dyDescent="0.25"/>
    <row r="4497" ht="12.75" customHeight="1" x14ac:dyDescent="0.25"/>
    <row r="4498" ht="12.75" customHeight="1" x14ac:dyDescent="0.25"/>
    <row r="4499" ht="12.75" customHeight="1" x14ac:dyDescent="0.25"/>
    <row r="4500" ht="12.75" customHeight="1" x14ac:dyDescent="0.25"/>
    <row r="4501" ht="12.75" customHeight="1" x14ac:dyDescent="0.25"/>
    <row r="4502" ht="12.75" customHeight="1" x14ac:dyDescent="0.25"/>
    <row r="4503" ht="12.75" customHeight="1" x14ac:dyDescent="0.25"/>
    <row r="4504" ht="12.75" customHeight="1" x14ac:dyDescent="0.25"/>
    <row r="4505" ht="12.75" customHeight="1" x14ac:dyDescent="0.25"/>
    <row r="4506" ht="12.75" customHeight="1" x14ac:dyDescent="0.25"/>
    <row r="4507" ht="12.75" customHeight="1" x14ac:dyDescent="0.25"/>
    <row r="4508" ht="12.75" customHeight="1" x14ac:dyDescent="0.25"/>
    <row r="4509" ht="12.75" customHeight="1" x14ac:dyDescent="0.25"/>
    <row r="4510" ht="12.75" customHeight="1" x14ac:dyDescent="0.25"/>
    <row r="4511" ht="12.75" customHeight="1" x14ac:dyDescent="0.25"/>
    <row r="4512" ht="12.75" customHeight="1" x14ac:dyDescent="0.25"/>
    <row r="4513" ht="12.75" customHeight="1" x14ac:dyDescent="0.25"/>
    <row r="4514" ht="12.75" customHeight="1" x14ac:dyDescent="0.25"/>
    <row r="4515" ht="12.75" customHeight="1" x14ac:dyDescent="0.25"/>
    <row r="4516" ht="12.75" customHeight="1" x14ac:dyDescent="0.25"/>
    <row r="4517" ht="12.75" customHeight="1" x14ac:dyDescent="0.25"/>
    <row r="4518" ht="12.75" customHeight="1" x14ac:dyDescent="0.25"/>
    <row r="4519" ht="12.75" customHeight="1" x14ac:dyDescent="0.25"/>
    <row r="4520" ht="12.75" customHeight="1" x14ac:dyDescent="0.25"/>
    <row r="4521" ht="12.75" customHeight="1" x14ac:dyDescent="0.25"/>
    <row r="4522" ht="12.75" customHeight="1" x14ac:dyDescent="0.25"/>
    <row r="4523" ht="12.75" customHeight="1" x14ac:dyDescent="0.25"/>
    <row r="4524" ht="12.75" customHeight="1" x14ac:dyDescent="0.25"/>
    <row r="4525" ht="12.75" customHeight="1" x14ac:dyDescent="0.25"/>
    <row r="4526" ht="12.75" customHeight="1" x14ac:dyDescent="0.25"/>
    <row r="4527" ht="12.75" customHeight="1" x14ac:dyDescent="0.25"/>
    <row r="4528" ht="12.75" customHeight="1" x14ac:dyDescent="0.25"/>
    <row r="4529" ht="12.75" customHeight="1" x14ac:dyDescent="0.25"/>
    <row r="4530" ht="12.75" customHeight="1" x14ac:dyDescent="0.25"/>
    <row r="4531" ht="12.75" customHeight="1" x14ac:dyDescent="0.25"/>
    <row r="4532" ht="12.75" customHeight="1" x14ac:dyDescent="0.25"/>
    <row r="4533" ht="12.75" customHeight="1" x14ac:dyDescent="0.25"/>
    <row r="4534" ht="12.75" customHeight="1" x14ac:dyDescent="0.25"/>
    <row r="4535" ht="12.75" customHeight="1" x14ac:dyDescent="0.25"/>
    <row r="4536" ht="12.75" customHeight="1" x14ac:dyDescent="0.25"/>
    <row r="4537" ht="12.75" customHeight="1" x14ac:dyDescent="0.25"/>
    <row r="4538" ht="12.75" customHeight="1" x14ac:dyDescent="0.25"/>
    <row r="4539" ht="12.75" customHeight="1" x14ac:dyDescent="0.25"/>
    <row r="4540" ht="12.75" customHeight="1" x14ac:dyDescent="0.25"/>
    <row r="4541" ht="12.75" customHeight="1" x14ac:dyDescent="0.25"/>
    <row r="4542" ht="12.75" customHeight="1" x14ac:dyDescent="0.25"/>
    <row r="4543" ht="12.75" customHeight="1" x14ac:dyDescent="0.25"/>
    <row r="4544" ht="12.75" customHeight="1" x14ac:dyDescent="0.25"/>
    <row r="4545" ht="12.75" customHeight="1" x14ac:dyDescent="0.25"/>
    <row r="4546" ht="12.75" customHeight="1" x14ac:dyDescent="0.25"/>
    <row r="4547" ht="12.75" customHeight="1" x14ac:dyDescent="0.25"/>
    <row r="4548" ht="12.75" customHeight="1" x14ac:dyDescent="0.25"/>
    <row r="4549" ht="12.75" customHeight="1" x14ac:dyDescent="0.25"/>
    <row r="4550" ht="12.75" customHeight="1" x14ac:dyDescent="0.25"/>
    <row r="4551" ht="12.75" customHeight="1" x14ac:dyDescent="0.25"/>
  </sheetData>
  <pageMargins left="0.7" right="0.7" top="0.75" bottom="0.75" header="0.3" footer="0.3"/>
  <pageSetup paperSize="9" fitToHeight="0" orientation="portrait" r:id="rId1"/>
  <rowBreaks count="10" manualBreakCount="10">
    <brk id="45" min="2" max="8" man="1"/>
    <brk id="58" max="16383" man="1"/>
    <brk id="117" max="16383" man="1"/>
    <brk id="144" min="2" max="8" man="1"/>
    <brk id="155" max="16383" man="1"/>
    <brk id="197" max="16383" man="1"/>
    <brk id="270" max="16383" man="1"/>
    <brk id="278" max="16383" man="1"/>
    <brk id="297" min="2" max="8" man="1"/>
    <brk id="3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79"/>
  <sheetViews>
    <sheetView topLeftCell="A43" zoomScaleNormal="100" zoomScaleSheetLayoutView="85" workbookViewId="0">
      <selection activeCell="E55" sqref="E55"/>
    </sheetView>
  </sheetViews>
  <sheetFormatPr defaultColWidth="9.109375" defaultRowHeight="13.2" x14ac:dyDescent="0.25"/>
  <cols>
    <col min="1" max="1" width="6.88671875" style="62" customWidth="1"/>
    <col min="2" max="2" width="3.5546875" customWidth="1"/>
    <col min="3" max="3" width="1.33203125" style="1" customWidth="1"/>
    <col min="4" max="4" width="7.109375" style="63" customWidth="1"/>
    <col min="5" max="5" width="39.109375" style="64" customWidth="1"/>
    <col min="6" max="6" width="6.88671875" style="65" customWidth="1"/>
    <col min="7" max="7" width="7.6640625" style="65" customWidth="1"/>
    <col min="8" max="8" width="9.88671875" style="66" customWidth="1"/>
    <col min="9" max="9" width="12.33203125" style="66" customWidth="1"/>
    <col min="257" max="257" width="6.88671875" customWidth="1"/>
    <col min="258" max="258" width="3.5546875" customWidth="1"/>
    <col min="259" max="259" width="1.33203125" customWidth="1"/>
    <col min="260" max="260" width="7.109375" customWidth="1"/>
    <col min="261" max="261" width="39.109375" customWidth="1"/>
    <col min="262" max="262" width="6.88671875" customWidth="1"/>
    <col min="263" max="263" width="7.6640625" customWidth="1"/>
    <col min="264" max="264" width="9.88671875" customWidth="1"/>
    <col min="265" max="265" width="12.33203125" customWidth="1"/>
    <col min="513" max="513" width="6.88671875" customWidth="1"/>
    <col min="514" max="514" width="3.5546875" customWidth="1"/>
    <col min="515" max="515" width="1.33203125" customWidth="1"/>
    <col min="516" max="516" width="7.109375" customWidth="1"/>
    <col min="517" max="517" width="39.109375" customWidth="1"/>
    <col min="518" max="518" width="6.88671875" customWidth="1"/>
    <col min="519" max="519" width="7.6640625" customWidth="1"/>
    <col min="520" max="520" width="9.88671875" customWidth="1"/>
    <col min="521" max="521" width="12.33203125" customWidth="1"/>
    <col min="769" max="769" width="6.88671875" customWidth="1"/>
    <col min="770" max="770" width="3.5546875" customWidth="1"/>
    <col min="771" max="771" width="1.33203125" customWidth="1"/>
    <col min="772" max="772" width="7.109375" customWidth="1"/>
    <col min="773" max="773" width="39.109375" customWidth="1"/>
    <col min="774" max="774" width="6.88671875" customWidth="1"/>
    <col min="775" max="775" width="7.6640625" customWidth="1"/>
    <col min="776" max="776" width="9.88671875" customWidth="1"/>
    <col min="777" max="777" width="12.33203125" customWidth="1"/>
    <col min="1025" max="1025" width="6.88671875" customWidth="1"/>
    <col min="1026" max="1026" width="3.5546875" customWidth="1"/>
    <col min="1027" max="1027" width="1.33203125" customWidth="1"/>
    <col min="1028" max="1028" width="7.109375" customWidth="1"/>
    <col min="1029" max="1029" width="39.109375" customWidth="1"/>
    <col min="1030" max="1030" width="6.88671875" customWidth="1"/>
    <col min="1031" max="1031" width="7.6640625" customWidth="1"/>
    <col min="1032" max="1032" width="9.88671875" customWidth="1"/>
    <col min="1033" max="1033" width="12.33203125" customWidth="1"/>
    <col min="1281" max="1281" width="6.88671875" customWidth="1"/>
    <col min="1282" max="1282" width="3.5546875" customWidth="1"/>
    <col min="1283" max="1283" width="1.33203125" customWidth="1"/>
    <col min="1284" max="1284" width="7.109375" customWidth="1"/>
    <col min="1285" max="1285" width="39.109375" customWidth="1"/>
    <col min="1286" max="1286" width="6.88671875" customWidth="1"/>
    <col min="1287" max="1287" width="7.6640625" customWidth="1"/>
    <col min="1288" max="1288" width="9.88671875" customWidth="1"/>
    <col min="1289" max="1289" width="12.33203125" customWidth="1"/>
    <col min="1537" max="1537" width="6.88671875" customWidth="1"/>
    <col min="1538" max="1538" width="3.5546875" customWidth="1"/>
    <col min="1539" max="1539" width="1.33203125" customWidth="1"/>
    <col min="1540" max="1540" width="7.109375" customWidth="1"/>
    <col min="1541" max="1541" width="39.109375" customWidth="1"/>
    <col min="1542" max="1542" width="6.88671875" customWidth="1"/>
    <col min="1543" max="1543" width="7.6640625" customWidth="1"/>
    <col min="1544" max="1544" width="9.88671875" customWidth="1"/>
    <col min="1545" max="1545" width="12.33203125" customWidth="1"/>
    <col min="1793" max="1793" width="6.88671875" customWidth="1"/>
    <col min="1794" max="1794" width="3.5546875" customWidth="1"/>
    <col min="1795" max="1795" width="1.33203125" customWidth="1"/>
    <col min="1796" max="1796" width="7.109375" customWidth="1"/>
    <col min="1797" max="1797" width="39.109375" customWidth="1"/>
    <col min="1798" max="1798" width="6.88671875" customWidth="1"/>
    <col min="1799" max="1799" width="7.6640625" customWidth="1"/>
    <col min="1800" max="1800" width="9.88671875" customWidth="1"/>
    <col min="1801" max="1801" width="12.33203125" customWidth="1"/>
    <col min="2049" max="2049" width="6.88671875" customWidth="1"/>
    <col min="2050" max="2050" width="3.5546875" customWidth="1"/>
    <col min="2051" max="2051" width="1.33203125" customWidth="1"/>
    <col min="2052" max="2052" width="7.109375" customWidth="1"/>
    <col min="2053" max="2053" width="39.109375" customWidth="1"/>
    <col min="2054" max="2054" width="6.88671875" customWidth="1"/>
    <col min="2055" max="2055" width="7.6640625" customWidth="1"/>
    <col min="2056" max="2056" width="9.88671875" customWidth="1"/>
    <col min="2057" max="2057" width="12.33203125" customWidth="1"/>
    <col min="2305" max="2305" width="6.88671875" customWidth="1"/>
    <col min="2306" max="2306" width="3.5546875" customWidth="1"/>
    <col min="2307" max="2307" width="1.33203125" customWidth="1"/>
    <col min="2308" max="2308" width="7.109375" customWidth="1"/>
    <col min="2309" max="2309" width="39.109375" customWidth="1"/>
    <col min="2310" max="2310" width="6.88671875" customWidth="1"/>
    <col min="2311" max="2311" width="7.6640625" customWidth="1"/>
    <col min="2312" max="2312" width="9.88671875" customWidth="1"/>
    <col min="2313" max="2313" width="12.33203125" customWidth="1"/>
    <col min="2561" max="2561" width="6.88671875" customWidth="1"/>
    <col min="2562" max="2562" width="3.5546875" customWidth="1"/>
    <col min="2563" max="2563" width="1.33203125" customWidth="1"/>
    <col min="2564" max="2564" width="7.109375" customWidth="1"/>
    <col min="2565" max="2565" width="39.109375" customWidth="1"/>
    <col min="2566" max="2566" width="6.88671875" customWidth="1"/>
    <col min="2567" max="2567" width="7.6640625" customWidth="1"/>
    <col min="2568" max="2568" width="9.88671875" customWidth="1"/>
    <col min="2569" max="2569" width="12.33203125" customWidth="1"/>
    <col min="2817" max="2817" width="6.88671875" customWidth="1"/>
    <col min="2818" max="2818" width="3.5546875" customWidth="1"/>
    <col min="2819" max="2819" width="1.33203125" customWidth="1"/>
    <col min="2820" max="2820" width="7.109375" customWidth="1"/>
    <col min="2821" max="2821" width="39.109375" customWidth="1"/>
    <col min="2822" max="2822" width="6.88671875" customWidth="1"/>
    <col min="2823" max="2823" width="7.6640625" customWidth="1"/>
    <col min="2824" max="2824" width="9.88671875" customWidth="1"/>
    <col min="2825" max="2825" width="12.33203125" customWidth="1"/>
    <col min="3073" max="3073" width="6.88671875" customWidth="1"/>
    <col min="3074" max="3074" width="3.5546875" customWidth="1"/>
    <col min="3075" max="3075" width="1.33203125" customWidth="1"/>
    <col min="3076" max="3076" width="7.109375" customWidth="1"/>
    <col min="3077" max="3077" width="39.109375" customWidth="1"/>
    <col min="3078" max="3078" width="6.88671875" customWidth="1"/>
    <col min="3079" max="3079" width="7.6640625" customWidth="1"/>
    <col min="3080" max="3080" width="9.88671875" customWidth="1"/>
    <col min="3081" max="3081" width="12.33203125" customWidth="1"/>
    <col min="3329" max="3329" width="6.88671875" customWidth="1"/>
    <col min="3330" max="3330" width="3.5546875" customWidth="1"/>
    <col min="3331" max="3331" width="1.33203125" customWidth="1"/>
    <col min="3332" max="3332" width="7.109375" customWidth="1"/>
    <col min="3333" max="3333" width="39.109375" customWidth="1"/>
    <col min="3334" max="3334" width="6.88671875" customWidth="1"/>
    <col min="3335" max="3335" width="7.6640625" customWidth="1"/>
    <col min="3336" max="3336" width="9.88671875" customWidth="1"/>
    <col min="3337" max="3337" width="12.33203125" customWidth="1"/>
    <col min="3585" max="3585" width="6.88671875" customWidth="1"/>
    <col min="3586" max="3586" width="3.5546875" customWidth="1"/>
    <col min="3587" max="3587" width="1.33203125" customWidth="1"/>
    <col min="3588" max="3588" width="7.109375" customWidth="1"/>
    <col min="3589" max="3589" width="39.109375" customWidth="1"/>
    <col min="3590" max="3590" width="6.88671875" customWidth="1"/>
    <col min="3591" max="3591" width="7.6640625" customWidth="1"/>
    <col min="3592" max="3592" width="9.88671875" customWidth="1"/>
    <col min="3593" max="3593" width="12.33203125" customWidth="1"/>
    <col min="3841" max="3841" width="6.88671875" customWidth="1"/>
    <col min="3842" max="3842" width="3.5546875" customWidth="1"/>
    <col min="3843" max="3843" width="1.33203125" customWidth="1"/>
    <col min="3844" max="3844" width="7.109375" customWidth="1"/>
    <col min="3845" max="3845" width="39.109375" customWidth="1"/>
    <col min="3846" max="3846" width="6.88671875" customWidth="1"/>
    <col min="3847" max="3847" width="7.6640625" customWidth="1"/>
    <col min="3848" max="3848" width="9.88671875" customWidth="1"/>
    <col min="3849" max="3849" width="12.33203125" customWidth="1"/>
    <col min="4097" max="4097" width="6.88671875" customWidth="1"/>
    <col min="4098" max="4098" width="3.5546875" customWidth="1"/>
    <col min="4099" max="4099" width="1.33203125" customWidth="1"/>
    <col min="4100" max="4100" width="7.109375" customWidth="1"/>
    <col min="4101" max="4101" width="39.109375" customWidth="1"/>
    <col min="4102" max="4102" width="6.88671875" customWidth="1"/>
    <col min="4103" max="4103" width="7.6640625" customWidth="1"/>
    <col min="4104" max="4104" width="9.88671875" customWidth="1"/>
    <col min="4105" max="4105" width="12.33203125" customWidth="1"/>
    <col min="4353" max="4353" width="6.88671875" customWidth="1"/>
    <col min="4354" max="4354" width="3.5546875" customWidth="1"/>
    <col min="4355" max="4355" width="1.33203125" customWidth="1"/>
    <col min="4356" max="4356" width="7.109375" customWidth="1"/>
    <col min="4357" max="4357" width="39.109375" customWidth="1"/>
    <col min="4358" max="4358" width="6.88671875" customWidth="1"/>
    <col min="4359" max="4359" width="7.6640625" customWidth="1"/>
    <col min="4360" max="4360" width="9.88671875" customWidth="1"/>
    <col min="4361" max="4361" width="12.33203125" customWidth="1"/>
    <col min="4609" max="4609" width="6.88671875" customWidth="1"/>
    <col min="4610" max="4610" width="3.5546875" customWidth="1"/>
    <col min="4611" max="4611" width="1.33203125" customWidth="1"/>
    <col min="4612" max="4612" width="7.109375" customWidth="1"/>
    <col min="4613" max="4613" width="39.109375" customWidth="1"/>
    <col min="4614" max="4614" width="6.88671875" customWidth="1"/>
    <col min="4615" max="4615" width="7.6640625" customWidth="1"/>
    <col min="4616" max="4616" width="9.88671875" customWidth="1"/>
    <col min="4617" max="4617" width="12.33203125" customWidth="1"/>
    <col min="4865" max="4865" width="6.88671875" customWidth="1"/>
    <col min="4866" max="4866" width="3.5546875" customWidth="1"/>
    <col min="4867" max="4867" width="1.33203125" customWidth="1"/>
    <col min="4868" max="4868" width="7.109375" customWidth="1"/>
    <col min="4869" max="4869" width="39.109375" customWidth="1"/>
    <col min="4870" max="4870" width="6.88671875" customWidth="1"/>
    <col min="4871" max="4871" width="7.6640625" customWidth="1"/>
    <col min="4872" max="4872" width="9.88671875" customWidth="1"/>
    <col min="4873" max="4873" width="12.33203125" customWidth="1"/>
    <col min="5121" max="5121" width="6.88671875" customWidth="1"/>
    <col min="5122" max="5122" width="3.5546875" customWidth="1"/>
    <col min="5123" max="5123" width="1.33203125" customWidth="1"/>
    <col min="5124" max="5124" width="7.109375" customWidth="1"/>
    <col min="5125" max="5125" width="39.109375" customWidth="1"/>
    <col min="5126" max="5126" width="6.88671875" customWidth="1"/>
    <col min="5127" max="5127" width="7.6640625" customWidth="1"/>
    <col min="5128" max="5128" width="9.88671875" customWidth="1"/>
    <col min="5129" max="5129" width="12.33203125" customWidth="1"/>
    <col min="5377" max="5377" width="6.88671875" customWidth="1"/>
    <col min="5378" max="5378" width="3.5546875" customWidth="1"/>
    <col min="5379" max="5379" width="1.33203125" customWidth="1"/>
    <col min="5380" max="5380" width="7.109375" customWidth="1"/>
    <col min="5381" max="5381" width="39.109375" customWidth="1"/>
    <col min="5382" max="5382" width="6.88671875" customWidth="1"/>
    <col min="5383" max="5383" width="7.6640625" customWidth="1"/>
    <col min="5384" max="5384" width="9.88671875" customWidth="1"/>
    <col min="5385" max="5385" width="12.33203125" customWidth="1"/>
    <col min="5633" max="5633" width="6.88671875" customWidth="1"/>
    <col min="5634" max="5634" width="3.5546875" customWidth="1"/>
    <col min="5635" max="5635" width="1.33203125" customWidth="1"/>
    <col min="5636" max="5636" width="7.109375" customWidth="1"/>
    <col min="5637" max="5637" width="39.109375" customWidth="1"/>
    <col min="5638" max="5638" width="6.88671875" customWidth="1"/>
    <col min="5639" max="5639" width="7.6640625" customWidth="1"/>
    <col min="5640" max="5640" width="9.88671875" customWidth="1"/>
    <col min="5641" max="5641" width="12.33203125" customWidth="1"/>
    <col min="5889" max="5889" width="6.88671875" customWidth="1"/>
    <col min="5890" max="5890" width="3.5546875" customWidth="1"/>
    <col min="5891" max="5891" width="1.33203125" customWidth="1"/>
    <col min="5892" max="5892" width="7.109375" customWidth="1"/>
    <col min="5893" max="5893" width="39.109375" customWidth="1"/>
    <col min="5894" max="5894" width="6.88671875" customWidth="1"/>
    <col min="5895" max="5895" width="7.6640625" customWidth="1"/>
    <col min="5896" max="5896" width="9.88671875" customWidth="1"/>
    <col min="5897" max="5897" width="12.33203125" customWidth="1"/>
    <col min="6145" max="6145" width="6.88671875" customWidth="1"/>
    <col min="6146" max="6146" width="3.5546875" customWidth="1"/>
    <col min="6147" max="6147" width="1.33203125" customWidth="1"/>
    <col min="6148" max="6148" width="7.109375" customWidth="1"/>
    <col min="6149" max="6149" width="39.109375" customWidth="1"/>
    <col min="6150" max="6150" width="6.88671875" customWidth="1"/>
    <col min="6151" max="6151" width="7.6640625" customWidth="1"/>
    <col min="6152" max="6152" width="9.88671875" customWidth="1"/>
    <col min="6153" max="6153" width="12.33203125" customWidth="1"/>
    <col min="6401" max="6401" width="6.88671875" customWidth="1"/>
    <col min="6402" max="6402" width="3.5546875" customWidth="1"/>
    <col min="6403" max="6403" width="1.33203125" customWidth="1"/>
    <col min="6404" max="6404" width="7.109375" customWidth="1"/>
    <col min="6405" max="6405" width="39.109375" customWidth="1"/>
    <col min="6406" max="6406" width="6.88671875" customWidth="1"/>
    <col min="6407" max="6407" width="7.6640625" customWidth="1"/>
    <col min="6408" max="6408" width="9.88671875" customWidth="1"/>
    <col min="6409" max="6409" width="12.33203125" customWidth="1"/>
    <col min="6657" max="6657" width="6.88671875" customWidth="1"/>
    <col min="6658" max="6658" width="3.5546875" customWidth="1"/>
    <col min="6659" max="6659" width="1.33203125" customWidth="1"/>
    <col min="6660" max="6660" width="7.109375" customWidth="1"/>
    <col min="6661" max="6661" width="39.109375" customWidth="1"/>
    <col min="6662" max="6662" width="6.88671875" customWidth="1"/>
    <col min="6663" max="6663" width="7.6640625" customWidth="1"/>
    <col min="6664" max="6664" width="9.88671875" customWidth="1"/>
    <col min="6665" max="6665" width="12.33203125" customWidth="1"/>
    <col min="6913" max="6913" width="6.88671875" customWidth="1"/>
    <col min="6914" max="6914" width="3.5546875" customWidth="1"/>
    <col min="6915" max="6915" width="1.33203125" customWidth="1"/>
    <col min="6916" max="6916" width="7.109375" customWidth="1"/>
    <col min="6917" max="6917" width="39.109375" customWidth="1"/>
    <col min="6918" max="6918" width="6.88671875" customWidth="1"/>
    <col min="6919" max="6919" width="7.6640625" customWidth="1"/>
    <col min="6920" max="6920" width="9.88671875" customWidth="1"/>
    <col min="6921" max="6921" width="12.33203125" customWidth="1"/>
    <col min="7169" max="7169" width="6.88671875" customWidth="1"/>
    <col min="7170" max="7170" width="3.5546875" customWidth="1"/>
    <col min="7171" max="7171" width="1.33203125" customWidth="1"/>
    <col min="7172" max="7172" width="7.109375" customWidth="1"/>
    <col min="7173" max="7173" width="39.109375" customWidth="1"/>
    <col min="7174" max="7174" width="6.88671875" customWidth="1"/>
    <col min="7175" max="7175" width="7.6640625" customWidth="1"/>
    <col min="7176" max="7176" width="9.88671875" customWidth="1"/>
    <col min="7177" max="7177" width="12.33203125" customWidth="1"/>
    <col min="7425" max="7425" width="6.88671875" customWidth="1"/>
    <col min="7426" max="7426" width="3.5546875" customWidth="1"/>
    <col min="7427" max="7427" width="1.33203125" customWidth="1"/>
    <col min="7428" max="7428" width="7.109375" customWidth="1"/>
    <col min="7429" max="7429" width="39.109375" customWidth="1"/>
    <col min="7430" max="7430" width="6.88671875" customWidth="1"/>
    <col min="7431" max="7431" width="7.6640625" customWidth="1"/>
    <col min="7432" max="7432" width="9.88671875" customWidth="1"/>
    <col min="7433" max="7433" width="12.33203125" customWidth="1"/>
    <col min="7681" max="7681" width="6.88671875" customWidth="1"/>
    <col min="7682" max="7682" width="3.5546875" customWidth="1"/>
    <col min="7683" max="7683" width="1.33203125" customWidth="1"/>
    <col min="7684" max="7684" width="7.109375" customWidth="1"/>
    <col min="7685" max="7685" width="39.109375" customWidth="1"/>
    <col min="7686" max="7686" width="6.88671875" customWidth="1"/>
    <col min="7687" max="7687" width="7.6640625" customWidth="1"/>
    <col min="7688" max="7688" width="9.88671875" customWidth="1"/>
    <col min="7689" max="7689" width="12.33203125" customWidth="1"/>
    <col min="7937" max="7937" width="6.88671875" customWidth="1"/>
    <col min="7938" max="7938" width="3.5546875" customWidth="1"/>
    <col min="7939" max="7939" width="1.33203125" customWidth="1"/>
    <col min="7940" max="7940" width="7.109375" customWidth="1"/>
    <col min="7941" max="7941" width="39.109375" customWidth="1"/>
    <col min="7942" max="7942" width="6.88671875" customWidth="1"/>
    <col min="7943" max="7943" width="7.6640625" customWidth="1"/>
    <col min="7944" max="7944" width="9.88671875" customWidth="1"/>
    <col min="7945" max="7945" width="12.33203125" customWidth="1"/>
    <col min="8193" max="8193" width="6.88671875" customWidth="1"/>
    <col min="8194" max="8194" width="3.5546875" customWidth="1"/>
    <col min="8195" max="8195" width="1.33203125" customWidth="1"/>
    <col min="8196" max="8196" width="7.109375" customWidth="1"/>
    <col min="8197" max="8197" width="39.109375" customWidth="1"/>
    <col min="8198" max="8198" width="6.88671875" customWidth="1"/>
    <col min="8199" max="8199" width="7.6640625" customWidth="1"/>
    <col min="8200" max="8200" width="9.88671875" customWidth="1"/>
    <col min="8201" max="8201" width="12.33203125" customWidth="1"/>
    <col min="8449" max="8449" width="6.88671875" customWidth="1"/>
    <col min="8450" max="8450" width="3.5546875" customWidth="1"/>
    <col min="8451" max="8451" width="1.33203125" customWidth="1"/>
    <col min="8452" max="8452" width="7.109375" customWidth="1"/>
    <col min="8453" max="8453" width="39.109375" customWidth="1"/>
    <col min="8454" max="8454" width="6.88671875" customWidth="1"/>
    <col min="8455" max="8455" width="7.6640625" customWidth="1"/>
    <col min="8456" max="8456" width="9.88671875" customWidth="1"/>
    <col min="8457" max="8457" width="12.33203125" customWidth="1"/>
    <col min="8705" max="8705" width="6.88671875" customWidth="1"/>
    <col min="8706" max="8706" width="3.5546875" customWidth="1"/>
    <col min="8707" max="8707" width="1.33203125" customWidth="1"/>
    <col min="8708" max="8708" width="7.109375" customWidth="1"/>
    <col min="8709" max="8709" width="39.109375" customWidth="1"/>
    <col min="8710" max="8710" width="6.88671875" customWidth="1"/>
    <col min="8711" max="8711" width="7.6640625" customWidth="1"/>
    <col min="8712" max="8712" width="9.88671875" customWidth="1"/>
    <col min="8713" max="8713" width="12.33203125" customWidth="1"/>
    <col min="8961" max="8961" width="6.88671875" customWidth="1"/>
    <col min="8962" max="8962" width="3.5546875" customWidth="1"/>
    <col min="8963" max="8963" width="1.33203125" customWidth="1"/>
    <col min="8964" max="8964" width="7.109375" customWidth="1"/>
    <col min="8965" max="8965" width="39.109375" customWidth="1"/>
    <col min="8966" max="8966" width="6.88671875" customWidth="1"/>
    <col min="8967" max="8967" width="7.6640625" customWidth="1"/>
    <col min="8968" max="8968" width="9.88671875" customWidth="1"/>
    <col min="8969" max="8969" width="12.33203125" customWidth="1"/>
    <col min="9217" max="9217" width="6.88671875" customWidth="1"/>
    <col min="9218" max="9218" width="3.5546875" customWidth="1"/>
    <col min="9219" max="9219" width="1.33203125" customWidth="1"/>
    <col min="9220" max="9220" width="7.109375" customWidth="1"/>
    <col min="9221" max="9221" width="39.109375" customWidth="1"/>
    <col min="9222" max="9222" width="6.88671875" customWidth="1"/>
    <col min="9223" max="9223" width="7.6640625" customWidth="1"/>
    <col min="9224" max="9224" width="9.88671875" customWidth="1"/>
    <col min="9225" max="9225" width="12.33203125" customWidth="1"/>
    <col min="9473" max="9473" width="6.88671875" customWidth="1"/>
    <col min="9474" max="9474" width="3.5546875" customWidth="1"/>
    <col min="9475" max="9475" width="1.33203125" customWidth="1"/>
    <col min="9476" max="9476" width="7.109375" customWidth="1"/>
    <col min="9477" max="9477" width="39.109375" customWidth="1"/>
    <col min="9478" max="9478" width="6.88671875" customWidth="1"/>
    <col min="9479" max="9479" width="7.6640625" customWidth="1"/>
    <col min="9480" max="9480" width="9.88671875" customWidth="1"/>
    <col min="9481" max="9481" width="12.33203125" customWidth="1"/>
    <col min="9729" max="9729" width="6.88671875" customWidth="1"/>
    <col min="9730" max="9730" width="3.5546875" customWidth="1"/>
    <col min="9731" max="9731" width="1.33203125" customWidth="1"/>
    <col min="9732" max="9732" width="7.109375" customWidth="1"/>
    <col min="9733" max="9733" width="39.109375" customWidth="1"/>
    <col min="9734" max="9734" width="6.88671875" customWidth="1"/>
    <col min="9735" max="9735" width="7.6640625" customWidth="1"/>
    <col min="9736" max="9736" width="9.88671875" customWidth="1"/>
    <col min="9737" max="9737" width="12.33203125" customWidth="1"/>
    <col min="9985" max="9985" width="6.88671875" customWidth="1"/>
    <col min="9986" max="9986" width="3.5546875" customWidth="1"/>
    <col min="9987" max="9987" width="1.33203125" customWidth="1"/>
    <col min="9988" max="9988" width="7.109375" customWidth="1"/>
    <col min="9989" max="9989" width="39.109375" customWidth="1"/>
    <col min="9990" max="9990" width="6.88671875" customWidth="1"/>
    <col min="9991" max="9991" width="7.6640625" customWidth="1"/>
    <col min="9992" max="9992" width="9.88671875" customWidth="1"/>
    <col min="9993" max="9993" width="12.33203125" customWidth="1"/>
    <col min="10241" max="10241" width="6.88671875" customWidth="1"/>
    <col min="10242" max="10242" width="3.5546875" customWidth="1"/>
    <col min="10243" max="10243" width="1.33203125" customWidth="1"/>
    <col min="10244" max="10244" width="7.109375" customWidth="1"/>
    <col min="10245" max="10245" width="39.109375" customWidth="1"/>
    <col min="10246" max="10246" width="6.88671875" customWidth="1"/>
    <col min="10247" max="10247" width="7.6640625" customWidth="1"/>
    <col min="10248" max="10248" width="9.88671875" customWidth="1"/>
    <col min="10249" max="10249" width="12.33203125" customWidth="1"/>
    <col min="10497" max="10497" width="6.88671875" customWidth="1"/>
    <col min="10498" max="10498" width="3.5546875" customWidth="1"/>
    <col min="10499" max="10499" width="1.33203125" customWidth="1"/>
    <col min="10500" max="10500" width="7.109375" customWidth="1"/>
    <col min="10501" max="10501" width="39.109375" customWidth="1"/>
    <col min="10502" max="10502" width="6.88671875" customWidth="1"/>
    <col min="10503" max="10503" width="7.6640625" customWidth="1"/>
    <col min="10504" max="10504" width="9.88671875" customWidth="1"/>
    <col min="10505" max="10505" width="12.33203125" customWidth="1"/>
    <col min="10753" max="10753" width="6.88671875" customWidth="1"/>
    <col min="10754" max="10754" width="3.5546875" customWidth="1"/>
    <col min="10755" max="10755" width="1.33203125" customWidth="1"/>
    <col min="10756" max="10756" width="7.109375" customWidth="1"/>
    <col min="10757" max="10757" width="39.109375" customWidth="1"/>
    <col min="10758" max="10758" width="6.88671875" customWidth="1"/>
    <col min="10759" max="10759" width="7.6640625" customWidth="1"/>
    <col min="10760" max="10760" width="9.88671875" customWidth="1"/>
    <col min="10761" max="10761" width="12.33203125" customWidth="1"/>
    <col min="11009" max="11009" width="6.88671875" customWidth="1"/>
    <col min="11010" max="11010" width="3.5546875" customWidth="1"/>
    <col min="11011" max="11011" width="1.33203125" customWidth="1"/>
    <col min="11012" max="11012" width="7.109375" customWidth="1"/>
    <col min="11013" max="11013" width="39.109375" customWidth="1"/>
    <col min="11014" max="11014" width="6.88671875" customWidth="1"/>
    <col min="11015" max="11015" width="7.6640625" customWidth="1"/>
    <col min="11016" max="11016" width="9.88671875" customWidth="1"/>
    <col min="11017" max="11017" width="12.33203125" customWidth="1"/>
    <col min="11265" max="11265" width="6.88671875" customWidth="1"/>
    <col min="11266" max="11266" width="3.5546875" customWidth="1"/>
    <col min="11267" max="11267" width="1.33203125" customWidth="1"/>
    <col min="11268" max="11268" width="7.109375" customWidth="1"/>
    <col min="11269" max="11269" width="39.109375" customWidth="1"/>
    <col min="11270" max="11270" width="6.88671875" customWidth="1"/>
    <col min="11271" max="11271" width="7.6640625" customWidth="1"/>
    <col min="11272" max="11272" width="9.88671875" customWidth="1"/>
    <col min="11273" max="11273" width="12.33203125" customWidth="1"/>
    <col min="11521" max="11521" width="6.88671875" customWidth="1"/>
    <col min="11522" max="11522" width="3.5546875" customWidth="1"/>
    <col min="11523" max="11523" width="1.33203125" customWidth="1"/>
    <col min="11524" max="11524" width="7.109375" customWidth="1"/>
    <col min="11525" max="11525" width="39.109375" customWidth="1"/>
    <col min="11526" max="11526" width="6.88671875" customWidth="1"/>
    <col min="11527" max="11527" width="7.6640625" customWidth="1"/>
    <col min="11528" max="11528" width="9.88671875" customWidth="1"/>
    <col min="11529" max="11529" width="12.33203125" customWidth="1"/>
    <col min="11777" max="11777" width="6.88671875" customWidth="1"/>
    <col min="11778" max="11778" width="3.5546875" customWidth="1"/>
    <col min="11779" max="11779" width="1.33203125" customWidth="1"/>
    <col min="11780" max="11780" width="7.109375" customWidth="1"/>
    <col min="11781" max="11781" width="39.109375" customWidth="1"/>
    <col min="11782" max="11782" width="6.88671875" customWidth="1"/>
    <col min="11783" max="11783" width="7.6640625" customWidth="1"/>
    <col min="11784" max="11784" width="9.88671875" customWidth="1"/>
    <col min="11785" max="11785" width="12.33203125" customWidth="1"/>
    <col min="12033" max="12033" width="6.88671875" customWidth="1"/>
    <col min="12034" max="12034" width="3.5546875" customWidth="1"/>
    <col min="12035" max="12035" width="1.33203125" customWidth="1"/>
    <col min="12036" max="12036" width="7.109375" customWidth="1"/>
    <col min="12037" max="12037" width="39.109375" customWidth="1"/>
    <col min="12038" max="12038" width="6.88671875" customWidth="1"/>
    <col min="12039" max="12039" width="7.6640625" customWidth="1"/>
    <col min="12040" max="12040" width="9.88671875" customWidth="1"/>
    <col min="12041" max="12041" width="12.33203125" customWidth="1"/>
    <col min="12289" max="12289" width="6.88671875" customWidth="1"/>
    <col min="12290" max="12290" width="3.5546875" customWidth="1"/>
    <col min="12291" max="12291" width="1.33203125" customWidth="1"/>
    <col min="12292" max="12292" width="7.109375" customWidth="1"/>
    <col min="12293" max="12293" width="39.109375" customWidth="1"/>
    <col min="12294" max="12294" width="6.88671875" customWidth="1"/>
    <col min="12295" max="12295" width="7.6640625" customWidth="1"/>
    <col min="12296" max="12296" width="9.88671875" customWidth="1"/>
    <col min="12297" max="12297" width="12.33203125" customWidth="1"/>
    <col min="12545" max="12545" width="6.88671875" customWidth="1"/>
    <col min="12546" max="12546" width="3.5546875" customWidth="1"/>
    <col min="12547" max="12547" width="1.33203125" customWidth="1"/>
    <col min="12548" max="12548" width="7.109375" customWidth="1"/>
    <col min="12549" max="12549" width="39.109375" customWidth="1"/>
    <col min="12550" max="12550" width="6.88671875" customWidth="1"/>
    <col min="12551" max="12551" width="7.6640625" customWidth="1"/>
    <col min="12552" max="12552" width="9.88671875" customWidth="1"/>
    <col min="12553" max="12553" width="12.33203125" customWidth="1"/>
    <col min="12801" max="12801" width="6.88671875" customWidth="1"/>
    <col min="12802" max="12802" width="3.5546875" customWidth="1"/>
    <col min="12803" max="12803" width="1.33203125" customWidth="1"/>
    <col min="12804" max="12804" width="7.109375" customWidth="1"/>
    <col min="12805" max="12805" width="39.109375" customWidth="1"/>
    <col min="12806" max="12806" width="6.88671875" customWidth="1"/>
    <col min="12807" max="12807" width="7.6640625" customWidth="1"/>
    <col min="12808" max="12808" width="9.88671875" customWidth="1"/>
    <col min="12809" max="12809" width="12.33203125" customWidth="1"/>
    <col min="13057" max="13057" width="6.88671875" customWidth="1"/>
    <col min="13058" max="13058" width="3.5546875" customWidth="1"/>
    <col min="13059" max="13059" width="1.33203125" customWidth="1"/>
    <col min="13060" max="13060" width="7.109375" customWidth="1"/>
    <col min="13061" max="13061" width="39.109375" customWidth="1"/>
    <col min="13062" max="13062" width="6.88671875" customWidth="1"/>
    <col min="13063" max="13063" width="7.6640625" customWidth="1"/>
    <col min="13064" max="13064" width="9.88671875" customWidth="1"/>
    <col min="13065" max="13065" width="12.33203125" customWidth="1"/>
    <col min="13313" max="13313" width="6.88671875" customWidth="1"/>
    <col min="13314" max="13314" width="3.5546875" customWidth="1"/>
    <col min="13315" max="13315" width="1.33203125" customWidth="1"/>
    <col min="13316" max="13316" width="7.109375" customWidth="1"/>
    <col min="13317" max="13317" width="39.109375" customWidth="1"/>
    <col min="13318" max="13318" width="6.88671875" customWidth="1"/>
    <col min="13319" max="13319" width="7.6640625" customWidth="1"/>
    <col min="13320" max="13320" width="9.88671875" customWidth="1"/>
    <col min="13321" max="13321" width="12.33203125" customWidth="1"/>
    <col min="13569" max="13569" width="6.88671875" customWidth="1"/>
    <col min="13570" max="13570" width="3.5546875" customWidth="1"/>
    <col min="13571" max="13571" width="1.33203125" customWidth="1"/>
    <col min="13572" max="13572" width="7.109375" customWidth="1"/>
    <col min="13573" max="13573" width="39.109375" customWidth="1"/>
    <col min="13574" max="13574" width="6.88671875" customWidth="1"/>
    <col min="13575" max="13575" width="7.6640625" customWidth="1"/>
    <col min="13576" max="13576" width="9.88671875" customWidth="1"/>
    <col min="13577" max="13577" width="12.33203125" customWidth="1"/>
    <col min="13825" max="13825" width="6.88671875" customWidth="1"/>
    <col min="13826" max="13826" width="3.5546875" customWidth="1"/>
    <col min="13827" max="13827" width="1.33203125" customWidth="1"/>
    <col min="13828" max="13828" width="7.109375" customWidth="1"/>
    <col min="13829" max="13829" width="39.109375" customWidth="1"/>
    <col min="13830" max="13830" width="6.88671875" customWidth="1"/>
    <col min="13831" max="13831" width="7.6640625" customWidth="1"/>
    <col min="13832" max="13832" width="9.88671875" customWidth="1"/>
    <col min="13833" max="13833" width="12.33203125" customWidth="1"/>
    <col min="14081" max="14081" width="6.88671875" customWidth="1"/>
    <col min="14082" max="14082" width="3.5546875" customWidth="1"/>
    <col min="14083" max="14083" width="1.33203125" customWidth="1"/>
    <col min="14084" max="14084" width="7.109375" customWidth="1"/>
    <col min="14085" max="14085" width="39.109375" customWidth="1"/>
    <col min="14086" max="14086" width="6.88671875" customWidth="1"/>
    <col min="14087" max="14087" width="7.6640625" customWidth="1"/>
    <col min="14088" max="14088" width="9.88671875" customWidth="1"/>
    <col min="14089" max="14089" width="12.33203125" customWidth="1"/>
    <col min="14337" max="14337" width="6.88671875" customWidth="1"/>
    <col min="14338" max="14338" width="3.5546875" customWidth="1"/>
    <col min="14339" max="14339" width="1.33203125" customWidth="1"/>
    <col min="14340" max="14340" width="7.109375" customWidth="1"/>
    <col min="14341" max="14341" width="39.109375" customWidth="1"/>
    <col min="14342" max="14342" width="6.88671875" customWidth="1"/>
    <col min="14343" max="14343" width="7.6640625" customWidth="1"/>
    <col min="14344" max="14344" width="9.88671875" customWidth="1"/>
    <col min="14345" max="14345" width="12.33203125" customWidth="1"/>
    <col min="14593" max="14593" width="6.88671875" customWidth="1"/>
    <col min="14594" max="14594" width="3.5546875" customWidth="1"/>
    <col min="14595" max="14595" width="1.33203125" customWidth="1"/>
    <col min="14596" max="14596" width="7.109375" customWidth="1"/>
    <col min="14597" max="14597" width="39.109375" customWidth="1"/>
    <col min="14598" max="14598" width="6.88671875" customWidth="1"/>
    <col min="14599" max="14599" width="7.6640625" customWidth="1"/>
    <col min="14600" max="14600" width="9.88671875" customWidth="1"/>
    <col min="14601" max="14601" width="12.33203125" customWidth="1"/>
    <col min="14849" max="14849" width="6.88671875" customWidth="1"/>
    <col min="14850" max="14850" width="3.5546875" customWidth="1"/>
    <col min="14851" max="14851" width="1.33203125" customWidth="1"/>
    <col min="14852" max="14852" width="7.109375" customWidth="1"/>
    <col min="14853" max="14853" width="39.109375" customWidth="1"/>
    <col min="14854" max="14854" width="6.88671875" customWidth="1"/>
    <col min="14855" max="14855" width="7.6640625" customWidth="1"/>
    <col min="14856" max="14856" width="9.88671875" customWidth="1"/>
    <col min="14857" max="14857" width="12.33203125" customWidth="1"/>
    <col min="15105" max="15105" width="6.88671875" customWidth="1"/>
    <col min="15106" max="15106" width="3.5546875" customWidth="1"/>
    <col min="15107" max="15107" width="1.33203125" customWidth="1"/>
    <col min="15108" max="15108" width="7.109375" customWidth="1"/>
    <col min="15109" max="15109" width="39.109375" customWidth="1"/>
    <col min="15110" max="15110" width="6.88671875" customWidth="1"/>
    <col min="15111" max="15111" width="7.6640625" customWidth="1"/>
    <col min="15112" max="15112" width="9.88671875" customWidth="1"/>
    <col min="15113" max="15113" width="12.33203125" customWidth="1"/>
    <col min="15361" max="15361" width="6.88671875" customWidth="1"/>
    <col min="15362" max="15362" width="3.5546875" customWidth="1"/>
    <col min="15363" max="15363" width="1.33203125" customWidth="1"/>
    <col min="15364" max="15364" width="7.109375" customWidth="1"/>
    <col min="15365" max="15365" width="39.109375" customWidth="1"/>
    <col min="15366" max="15366" width="6.88671875" customWidth="1"/>
    <col min="15367" max="15367" width="7.6640625" customWidth="1"/>
    <col min="15368" max="15368" width="9.88671875" customWidth="1"/>
    <col min="15369" max="15369" width="12.33203125" customWidth="1"/>
    <col min="15617" max="15617" width="6.88671875" customWidth="1"/>
    <col min="15618" max="15618" width="3.5546875" customWidth="1"/>
    <col min="15619" max="15619" width="1.33203125" customWidth="1"/>
    <col min="15620" max="15620" width="7.109375" customWidth="1"/>
    <col min="15621" max="15621" width="39.109375" customWidth="1"/>
    <col min="15622" max="15622" width="6.88671875" customWidth="1"/>
    <col min="15623" max="15623" width="7.6640625" customWidth="1"/>
    <col min="15624" max="15624" width="9.88671875" customWidth="1"/>
    <col min="15625" max="15625" width="12.33203125" customWidth="1"/>
    <col min="15873" max="15873" width="6.88671875" customWidth="1"/>
    <col min="15874" max="15874" width="3.5546875" customWidth="1"/>
    <col min="15875" max="15875" width="1.33203125" customWidth="1"/>
    <col min="15876" max="15876" width="7.109375" customWidth="1"/>
    <col min="15877" max="15877" width="39.109375" customWidth="1"/>
    <col min="15878" max="15878" width="6.88671875" customWidth="1"/>
    <col min="15879" max="15879" width="7.6640625" customWidth="1"/>
    <col min="15880" max="15880" width="9.88671875" customWidth="1"/>
    <col min="15881" max="15881" width="12.33203125" customWidth="1"/>
    <col min="16129" max="16129" width="6.88671875" customWidth="1"/>
    <col min="16130" max="16130" width="3.5546875" customWidth="1"/>
    <col min="16131" max="16131" width="1.33203125" customWidth="1"/>
    <col min="16132" max="16132" width="7.109375" customWidth="1"/>
    <col min="16133" max="16133" width="39.109375" customWidth="1"/>
    <col min="16134" max="16134" width="6.88671875" customWidth="1"/>
    <col min="16135" max="16135" width="7.6640625" customWidth="1"/>
    <col min="16136" max="16136" width="9.88671875" customWidth="1"/>
    <col min="16137" max="16137" width="12.33203125" customWidth="1"/>
  </cols>
  <sheetData>
    <row r="1" spans="5:5" ht="12.75" customHeight="1" x14ac:dyDescent="0.25"/>
    <row r="2" spans="5:5" ht="12.75" customHeight="1" x14ac:dyDescent="0.25"/>
    <row r="3" spans="5:5" ht="12.75" customHeight="1" x14ac:dyDescent="0.25">
      <c r="E3" s="67" t="s">
        <v>97</v>
      </c>
    </row>
    <row r="4" spans="5:5" ht="12.75" customHeight="1" x14ac:dyDescent="0.25">
      <c r="E4" s="67" t="s">
        <v>160</v>
      </c>
    </row>
    <row r="5" spans="5:5" ht="12.75" customHeight="1" x14ac:dyDescent="0.25">
      <c r="E5" s="67" t="s">
        <v>99</v>
      </c>
    </row>
    <row r="6" spans="5:5" ht="12.75" customHeight="1" x14ac:dyDescent="0.25">
      <c r="E6" s="67" t="s">
        <v>100</v>
      </c>
    </row>
    <row r="7" spans="5:5" ht="12.75" customHeight="1" x14ac:dyDescent="0.25">
      <c r="E7" s="67"/>
    </row>
    <row r="8" spans="5:5" ht="12.75" customHeight="1" x14ac:dyDescent="0.25">
      <c r="E8" s="67" t="s">
        <v>101</v>
      </c>
    </row>
    <row r="9" spans="5:5" ht="12.75" customHeight="1" x14ac:dyDescent="0.25">
      <c r="E9" s="67"/>
    </row>
    <row r="10" spans="5:5" ht="12.75" customHeight="1" x14ac:dyDescent="0.25">
      <c r="E10" s="67"/>
    </row>
    <row r="11" spans="5:5" ht="12.75" customHeight="1" x14ac:dyDescent="0.25">
      <c r="E11" s="67" t="s">
        <v>102</v>
      </c>
    </row>
    <row r="12" spans="5:5" ht="12.75" customHeight="1" x14ac:dyDescent="0.25"/>
    <row r="13" spans="5:5" ht="12.75" customHeight="1" x14ac:dyDescent="0.25">
      <c r="E13" s="67" t="s">
        <v>161</v>
      </c>
    </row>
    <row r="14" spans="5:5" ht="12.75" customHeight="1" x14ac:dyDescent="0.25">
      <c r="E14" s="67" t="s">
        <v>104</v>
      </c>
    </row>
    <row r="15" spans="5:5" ht="12.75" customHeight="1" x14ac:dyDescent="0.25">
      <c r="E15" s="67"/>
    </row>
    <row r="16" spans="5:5" ht="12.75" customHeight="1" x14ac:dyDescent="0.25">
      <c r="E16" s="67" t="s">
        <v>162</v>
      </c>
    </row>
    <row r="17" spans="4:9" ht="12.75" customHeight="1" x14ac:dyDescent="0.25"/>
    <row r="18" spans="4:9" ht="30.75" customHeight="1" x14ac:dyDescent="0.25">
      <c r="E18" s="67" t="s">
        <v>502</v>
      </c>
    </row>
    <row r="19" spans="4:9" ht="12.75" customHeight="1" x14ac:dyDescent="0.25"/>
    <row r="20" spans="4:9" ht="12.75" customHeight="1" x14ac:dyDescent="0.25">
      <c r="E20" s="419" t="s">
        <v>23</v>
      </c>
    </row>
    <row r="21" spans="4:9" ht="12.75" customHeight="1" x14ac:dyDescent="0.25"/>
    <row r="22" spans="4:9" ht="12.75" customHeight="1" x14ac:dyDescent="0.25">
      <c r="D22" s="63">
        <v>1</v>
      </c>
      <c r="E22" s="64" t="s">
        <v>2</v>
      </c>
      <c r="I22" s="66">
        <f>I69</f>
        <v>0</v>
      </c>
    </row>
    <row r="23" spans="4:9" ht="12.75" customHeight="1" x14ac:dyDescent="0.25"/>
    <row r="24" spans="4:9" ht="12.75" customHeight="1" x14ac:dyDescent="0.25">
      <c r="D24" s="63">
        <v>2</v>
      </c>
      <c r="E24" s="64" t="s">
        <v>17</v>
      </c>
      <c r="I24" s="66">
        <f>I90</f>
        <v>0</v>
      </c>
    </row>
    <row r="25" spans="4:9" ht="12.75" customHeight="1" x14ac:dyDescent="0.25"/>
    <row r="26" spans="4:9" ht="12.75" customHeight="1" x14ac:dyDescent="0.25">
      <c r="D26" s="63">
        <v>3</v>
      </c>
      <c r="E26" s="64" t="s">
        <v>107</v>
      </c>
      <c r="I26" s="66">
        <f>I108</f>
        <v>0</v>
      </c>
    </row>
    <row r="27" spans="4:9" ht="12.75" customHeight="1" x14ac:dyDescent="0.25"/>
    <row r="28" spans="4:9" ht="12.75" customHeight="1" x14ac:dyDescent="0.25">
      <c r="D28" s="63">
        <v>4</v>
      </c>
      <c r="E28" s="64" t="s">
        <v>18</v>
      </c>
      <c r="I28" s="66">
        <f>I117</f>
        <v>0</v>
      </c>
    </row>
    <row r="29" spans="4:9" ht="12.75" customHeight="1" x14ac:dyDescent="0.25"/>
    <row r="30" spans="4:9" ht="12.75" customHeight="1" x14ac:dyDescent="0.25">
      <c r="D30" s="63">
        <v>5</v>
      </c>
      <c r="E30" s="64" t="s">
        <v>86</v>
      </c>
      <c r="I30" s="66">
        <f>I124</f>
        <v>0</v>
      </c>
    </row>
    <row r="31" spans="4:9" ht="12.75" customHeight="1" x14ac:dyDescent="0.25"/>
    <row r="32" spans="4:9" ht="12.75" customHeight="1" x14ac:dyDescent="0.25">
      <c r="D32" s="63">
        <v>6</v>
      </c>
      <c r="E32" s="64" t="s">
        <v>108</v>
      </c>
      <c r="I32" s="66">
        <f>I131</f>
        <v>0</v>
      </c>
    </row>
    <row r="33" spans="1:11" ht="12.75" customHeight="1" x14ac:dyDescent="0.25"/>
    <row r="34" spans="1:11" ht="12.75" customHeight="1" x14ac:dyDescent="0.25">
      <c r="D34" s="63">
        <v>7</v>
      </c>
      <c r="E34" s="64" t="s">
        <v>5</v>
      </c>
      <c r="I34" s="66">
        <f>I142</f>
        <v>0</v>
      </c>
    </row>
    <row r="35" spans="1:11" ht="12.75" customHeight="1" x14ac:dyDescent="0.25"/>
    <row r="36" spans="1:11" ht="12.75" customHeight="1" x14ac:dyDescent="0.25">
      <c r="D36" s="69"/>
      <c r="E36" s="70"/>
      <c r="F36" s="71"/>
      <c r="G36" s="71"/>
      <c r="H36" s="72"/>
      <c r="I36" s="73"/>
    </row>
    <row r="37" spans="1:11" ht="12.75" customHeight="1" x14ac:dyDescent="0.25"/>
    <row r="38" spans="1:11" s="75" customFormat="1" ht="12.75" customHeight="1" x14ac:dyDescent="0.25">
      <c r="A38" s="74"/>
      <c r="C38" s="76"/>
      <c r="D38" s="77"/>
      <c r="E38" s="67"/>
      <c r="F38" s="78"/>
      <c r="G38" s="78"/>
      <c r="H38" s="79" t="s">
        <v>57</v>
      </c>
      <c r="I38" s="80">
        <f>SUM(I22:I36)</f>
        <v>0</v>
      </c>
      <c r="K38" s="275"/>
    </row>
    <row r="39" spans="1:11" ht="12.75" customHeight="1" x14ac:dyDescent="0.25">
      <c r="H39" s="79" t="s">
        <v>109</v>
      </c>
      <c r="I39" s="80">
        <f>I38*0.22</f>
        <v>0</v>
      </c>
    </row>
    <row r="40" spans="1:11" ht="12.75" customHeight="1" thickBot="1" x14ac:dyDescent="0.3">
      <c r="H40" s="81" t="s">
        <v>110</v>
      </c>
      <c r="I40" s="420">
        <f>I39+I38</f>
        <v>0</v>
      </c>
    </row>
    <row r="41" spans="1:11" ht="12.75" customHeight="1" x14ac:dyDescent="0.25">
      <c r="H41" s="82"/>
      <c r="I41" s="83"/>
    </row>
    <row r="42" spans="1:11" ht="12.75" customHeight="1" x14ac:dyDescent="0.25">
      <c r="H42" s="82"/>
      <c r="I42" s="83"/>
    </row>
    <row r="43" spans="1:11" ht="12.75" customHeight="1" x14ac:dyDescent="0.25">
      <c r="H43" s="82"/>
      <c r="I43" s="83"/>
    </row>
    <row r="44" spans="1:11" ht="58.5" customHeight="1" x14ac:dyDescent="0.25">
      <c r="E44" s="67" t="s">
        <v>111</v>
      </c>
      <c r="H44" s="82"/>
      <c r="I44" s="83"/>
    </row>
    <row r="45" spans="1:11" ht="12.75" customHeight="1" x14ac:dyDescent="0.25">
      <c r="H45" s="82"/>
      <c r="I45" s="83"/>
    </row>
    <row r="46" spans="1:11" ht="12.75" customHeight="1" x14ac:dyDescent="0.25">
      <c r="H46" s="82"/>
      <c r="I46" s="83"/>
    </row>
    <row r="47" spans="1:11" ht="12.75" customHeight="1" x14ac:dyDescent="0.25">
      <c r="H47" s="82"/>
      <c r="I47" s="83"/>
    </row>
    <row r="48" spans="1:11" ht="12.75" customHeight="1" x14ac:dyDescent="0.25">
      <c r="H48" s="82"/>
      <c r="I48" s="83"/>
    </row>
    <row r="49" spans="1:9" ht="69.75" customHeight="1" x14ac:dyDescent="0.25">
      <c r="E49" s="64" t="s">
        <v>112</v>
      </c>
      <c r="H49" s="82"/>
      <c r="I49" s="83"/>
    </row>
    <row r="50" spans="1:9" ht="12.75" customHeight="1" x14ac:dyDescent="0.25">
      <c r="E50" s="67"/>
      <c r="H50" s="82"/>
      <c r="I50" s="83"/>
    </row>
    <row r="51" spans="1:9" ht="52.8" x14ac:dyDescent="0.25">
      <c r="E51" s="84" t="s">
        <v>113</v>
      </c>
      <c r="H51" s="82"/>
      <c r="I51" s="83"/>
    </row>
    <row r="52" spans="1:9" ht="12.75" customHeight="1" x14ac:dyDescent="0.25">
      <c r="E52" s="85"/>
      <c r="H52" s="82"/>
      <c r="I52" s="83"/>
    </row>
    <row r="53" spans="1:9" ht="90.75" customHeight="1" x14ac:dyDescent="0.25">
      <c r="E53" s="84" t="s">
        <v>114</v>
      </c>
      <c r="H53" s="82"/>
      <c r="I53" s="83"/>
    </row>
    <row r="54" spans="1:9" ht="12.75" customHeight="1" x14ac:dyDescent="0.25">
      <c r="E54" s="85"/>
      <c r="H54" s="82"/>
      <c r="I54" s="83"/>
    </row>
    <row r="55" spans="1:9" ht="67.5" customHeight="1" x14ac:dyDescent="0.25">
      <c r="E55" s="84" t="s">
        <v>115</v>
      </c>
      <c r="H55" s="79"/>
      <c r="I55" s="80"/>
    </row>
    <row r="56" spans="1:9" ht="12.75" customHeight="1" x14ac:dyDescent="0.25">
      <c r="E56" s="85"/>
    </row>
    <row r="57" spans="1:9" ht="83.25" customHeight="1" x14ac:dyDescent="0.25">
      <c r="E57" s="84" t="s">
        <v>116</v>
      </c>
    </row>
    <row r="58" spans="1:9" ht="17.25" customHeight="1" x14ac:dyDescent="0.25">
      <c r="E58" s="84"/>
    </row>
    <row r="59" spans="1:9" s="87" customFormat="1" ht="25.5" customHeight="1" x14ac:dyDescent="0.25">
      <c r="A59" s="86" t="s">
        <v>117</v>
      </c>
      <c r="D59" s="63" t="s">
        <v>0</v>
      </c>
      <c r="E59" s="64" t="s">
        <v>55</v>
      </c>
      <c r="F59" s="88" t="s">
        <v>118</v>
      </c>
      <c r="G59" s="65" t="s">
        <v>1</v>
      </c>
      <c r="H59" s="89" t="s">
        <v>119</v>
      </c>
      <c r="I59" s="90" t="s">
        <v>120</v>
      </c>
    </row>
    <row r="60" spans="1:9" s="1" customFormat="1" ht="12.75" customHeight="1" thickBot="1" x14ac:dyDescent="0.3">
      <c r="A60" s="91"/>
      <c r="D60" s="92"/>
      <c r="E60" s="93"/>
      <c r="F60" s="94"/>
      <c r="G60" s="94"/>
      <c r="H60" s="95"/>
      <c r="I60" s="95"/>
    </row>
    <row r="61" spans="1:9" s="1" customFormat="1" ht="6" customHeight="1" thickTop="1" x14ac:dyDescent="0.25">
      <c r="A61" s="91"/>
      <c r="D61" s="63"/>
      <c r="E61" s="64"/>
      <c r="F61" s="65"/>
      <c r="G61" s="65"/>
      <c r="H61" s="66"/>
      <c r="I61" s="66"/>
    </row>
    <row r="62" spans="1:9" s="96" customFormat="1" ht="12.75" customHeight="1" x14ac:dyDescent="0.25">
      <c r="A62" s="74">
        <v>1</v>
      </c>
      <c r="C62" s="97"/>
      <c r="D62" s="421">
        <v>1</v>
      </c>
      <c r="E62" s="419" t="s">
        <v>2</v>
      </c>
      <c r="F62" s="422"/>
      <c r="G62" s="422"/>
      <c r="H62" s="423"/>
      <c r="I62" s="423"/>
    </row>
    <row r="63" spans="1:9" s="96" customFormat="1" ht="12.75" customHeight="1" x14ac:dyDescent="0.25">
      <c r="A63" s="74"/>
      <c r="C63" s="97"/>
      <c r="D63" s="98"/>
      <c r="E63" s="68"/>
      <c r="F63" s="99"/>
      <c r="G63" s="99"/>
      <c r="H63" s="100"/>
      <c r="I63" s="100"/>
    </row>
    <row r="64" spans="1:9" ht="26.4" x14ac:dyDescent="0.25">
      <c r="D64" s="541">
        <v>11121</v>
      </c>
      <c r="E64" s="471" t="s">
        <v>122</v>
      </c>
      <c r="F64" s="542" t="s">
        <v>59</v>
      </c>
      <c r="G64" s="483">
        <v>0.53</v>
      </c>
      <c r="H64" s="472"/>
      <c r="I64" s="472">
        <f>G64*H64</f>
        <v>0</v>
      </c>
    </row>
    <row r="65" spans="1:11" x14ac:dyDescent="0.25">
      <c r="D65" s="543"/>
      <c r="E65" s="544"/>
      <c r="F65" s="542"/>
      <c r="G65" s="542"/>
      <c r="H65" s="472"/>
      <c r="I65" s="472"/>
    </row>
    <row r="66" spans="1:11" s="64" customFormat="1" ht="30.75" customHeight="1" x14ac:dyDescent="0.25">
      <c r="A66" s="109"/>
      <c r="D66" s="541">
        <v>11221</v>
      </c>
      <c r="E66" s="471" t="s">
        <v>163</v>
      </c>
      <c r="F66" s="483" t="s">
        <v>10</v>
      </c>
      <c r="G66" s="483">
        <v>28</v>
      </c>
      <c r="H66" s="545"/>
      <c r="I66" s="478">
        <f>G66*H66</f>
        <v>0</v>
      </c>
      <c r="K66"/>
    </row>
    <row r="67" spans="1:11" s="64" customFormat="1" ht="15" customHeight="1" x14ac:dyDescent="0.25">
      <c r="A67" s="109"/>
      <c r="E67" s="107"/>
      <c r="F67" s="108"/>
      <c r="G67" s="108"/>
      <c r="H67" s="110"/>
      <c r="I67" s="89"/>
      <c r="K67"/>
    </row>
    <row r="68" spans="1:11" ht="9.9" customHeight="1" x14ac:dyDescent="0.25">
      <c r="E68" s="70"/>
      <c r="F68" s="71"/>
      <c r="G68" s="71"/>
      <c r="H68" s="72"/>
      <c r="I68" s="72"/>
    </row>
    <row r="69" spans="1:11" ht="12.75" customHeight="1" thickBot="1" x14ac:dyDescent="0.3">
      <c r="E69" s="418" t="s">
        <v>57</v>
      </c>
      <c r="F69" s="424"/>
      <c r="G69" s="424"/>
      <c r="H69" s="425"/>
      <c r="I69" s="426">
        <f>SUM(I64:I68)</f>
        <v>0</v>
      </c>
    </row>
    <row r="70" spans="1:11" ht="12.75" customHeight="1" thickTop="1" x14ac:dyDescent="0.25"/>
    <row r="71" spans="1:11" s="1" customFormat="1" ht="6.75" customHeight="1" thickBot="1" x14ac:dyDescent="0.3">
      <c r="A71" s="91"/>
      <c r="D71" s="92"/>
      <c r="E71" s="93"/>
      <c r="F71" s="94"/>
      <c r="G71" s="94"/>
      <c r="H71" s="95"/>
      <c r="I71" s="95"/>
      <c r="K71"/>
    </row>
    <row r="72" spans="1:11" s="1" customFormat="1" ht="12.75" customHeight="1" thickTop="1" x14ac:dyDescent="0.25">
      <c r="A72" s="91"/>
      <c r="D72" s="63"/>
      <c r="E72" s="64"/>
      <c r="F72" s="65"/>
      <c r="G72" s="65"/>
      <c r="H72" s="66"/>
      <c r="I72" s="66"/>
      <c r="K72"/>
    </row>
    <row r="73" spans="1:11" s="96" customFormat="1" ht="12.75" customHeight="1" x14ac:dyDescent="0.25">
      <c r="A73" s="74">
        <v>2</v>
      </c>
      <c r="C73" s="97"/>
      <c r="D73" s="421">
        <v>2</v>
      </c>
      <c r="E73" s="419" t="s">
        <v>17</v>
      </c>
      <c r="F73" s="422"/>
      <c r="G73" s="422"/>
      <c r="H73" s="423"/>
      <c r="I73" s="423"/>
      <c r="K73"/>
    </row>
    <row r="74" spans="1:11" s="96" customFormat="1" ht="12.75" customHeight="1" x14ac:dyDescent="0.25">
      <c r="A74" s="74"/>
      <c r="C74" s="97"/>
      <c r="D74" s="98"/>
      <c r="E74" s="68"/>
      <c r="F74" s="99"/>
      <c r="G74" s="99"/>
      <c r="H74" s="100"/>
      <c r="I74" s="100"/>
      <c r="K74"/>
    </row>
    <row r="75" spans="1:11" s="101" customFormat="1" ht="35.25" customHeight="1" x14ac:dyDescent="0.25">
      <c r="A75" s="62"/>
      <c r="C75" s="102"/>
      <c r="D75" s="541">
        <v>21114</v>
      </c>
      <c r="E75" s="471" t="s">
        <v>503</v>
      </c>
      <c r="F75" s="470" t="s">
        <v>4</v>
      </c>
      <c r="G75" s="470">
        <v>264</v>
      </c>
      <c r="H75" s="546"/>
      <c r="I75" s="547">
        <f>G75*H75</f>
        <v>0</v>
      </c>
      <c r="K75"/>
    </row>
    <row r="76" spans="1:11" s="101" customFormat="1" x14ac:dyDescent="0.25">
      <c r="A76" s="62"/>
      <c r="C76" s="102"/>
      <c r="D76" s="543"/>
      <c r="E76" s="471"/>
      <c r="F76" s="470"/>
      <c r="G76" s="470"/>
      <c r="H76" s="546"/>
      <c r="I76" s="547"/>
      <c r="K76"/>
    </row>
    <row r="77" spans="1:11" s="101" customFormat="1" ht="30.75" customHeight="1" x14ac:dyDescent="0.25">
      <c r="A77" s="62"/>
      <c r="C77" s="102"/>
      <c r="D77" s="541">
        <v>21224</v>
      </c>
      <c r="E77" s="471" t="s">
        <v>164</v>
      </c>
      <c r="F77" s="470" t="s">
        <v>4</v>
      </c>
      <c r="G77" s="470">
        <v>409</v>
      </c>
      <c r="H77" s="546"/>
      <c r="I77" s="547">
        <f>G77*H77</f>
        <v>0</v>
      </c>
      <c r="K77"/>
    </row>
    <row r="78" spans="1:11" s="101" customFormat="1" x14ac:dyDescent="0.25">
      <c r="A78" s="62"/>
      <c r="C78" s="102"/>
      <c r="D78" s="543"/>
      <c r="E78" s="471"/>
      <c r="F78" s="470"/>
      <c r="G78" s="470"/>
      <c r="H78" s="546"/>
      <c r="I78" s="547"/>
      <c r="K78"/>
    </row>
    <row r="79" spans="1:11" s="101" customFormat="1" ht="33" customHeight="1" x14ac:dyDescent="0.25">
      <c r="A79" s="62"/>
      <c r="C79" s="102"/>
      <c r="D79" s="541">
        <v>22112</v>
      </c>
      <c r="E79" s="471" t="s">
        <v>165</v>
      </c>
      <c r="F79" s="470" t="s">
        <v>8</v>
      </c>
      <c r="G79" s="470">
        <v>1367</v>
      </c>
      <c r="H79" s="546"/>
      <c r="I79" s="547">
        <f>G79*H79</f>
        <v>0</v>
      </c>
      <c r="K79"/>
    </row>
    <row r="80" spans="1:11" s="101" customFormat="1" ht="7.5" customHeight="1" x14ac:dyDescent="0.25">
      <c r="A80" s="62"/>
      <c r="C80" s="102"/>
      <c r="D80" s="541"/>
      <c r="E80" s="471"/>
      <c r="F80" s="470"/>
      <c r="G80" s="470"/>
      <c r="H80" s="546"/>
      <c r="I80" s="547"/>
      <c r="K80"/>
    </row>
    <row r="81" spans="1:11" s="101" customFormat="1" ht="43.5" customHeight="1" x14ac:dyDescent="0.25">
      <c r="A81" s="62"/>
      <c r="C81" s="102"/>
      <c r="D81" s="541">
        <v>23311</v>
      </c>
      <c r="E81" s="455" t="s">
        <v>461</v>
      </c>
      <c r="F81" s="470" t="s">
        <v>8</v>
      </c>
      <c r="G81" s="470">
        <v>1225</v>
      </c>
      <c r="H81" s="546"/>
      <c r="I81" s="547">
        <f>G81*H81</f>
        <v>0</v>
      </c>
      <c r="K81"/>
    </row>
    <row r="82" spans="1:11" s="101" customFormat="1" ht="16.5" customHeight="1" x14ac:dyDescent="0.25">
      <c r="A82" s="62"/>
      <c r="C82" s="102"/>
      <c r="D82" s="541"/>
      <c r="E82" s="42"/>
      <c r="F82" s="470"/>
      <c r="G82" s="470"/>
      <c r="H82" s="546"/>
      <c r="I82" s="547"/>
      <c r="K82"/>
    </row>
    <row r="83" spans="1:11" s="101" customFormat="1" ht="28.5" customHeight="1" x14ac:dyDescent="0.25">
      <c r="A83" s="62"/>
      <c r="C83" s="102"/>
      <c r="D83" s="541">
        <v>24212</v>
      </c>
      <c r="E83" s="471" t="s">
        <v>166</v>
      </c>
      <c r="F83" s="470" t="s">
        <v>4</v>
      </c>
      <c r="G83" s="470">
        <v>617</v>
      </c>
      <c r="H83" s="546"/>
      <c r="I83" s="547">
        <f>G83*H83</f>
        <v>0</v>
      </c>
      <c r="K83"/>
    </row>
    <row r="84" spans="1:11" s="101" customFormat="1" ht="12.75" customHeight="1" x14ac:dyDescent="0.25">
      <c r="A84" s="62"/>
      <c r="C84" s="102"/>
      <c r="D84" s="543"/>
      <c r="E84" s="471"/>
      <c r="F84" s="470"/>
      <c r="G84" s="470"/>
      <c r="H84" s="546"/>
      <c r="I84" s="547"/>
      <c r="K84"/>
    </row>
    <row r="85" spans="1:11" s="101" customFormat="1" ht="43.5" customHeight="1" x14ac:dyDescent="0.25">
      <c r="A85" s="62"/>
      <c r="C85" s="102"/>
      <c r="D85" s="541" t="s">
        <v>444</v>
      </c>
      <c r="E85" s="471" t="s">
        <v>504</v>
      </c>
      <c r="F85" s="470" t="s">
        <v>4</v>
      </c>
      <c r="G85" s="470">
        <v>305</v>
      </c>
      <c r="H85" s="546"/>
      <c r="I85" s="547">
        <f>G85*H85</f>
        <v>0</v>
      </c>
      <c r="K85"/>
    </row>
    <row r="86" spans="1:11" s="101" customFormat="1" ht="16.5" customHeight="1" x14ac:dyDescent="0.25">
      <c r="A86" s="62"/>
      <c r="C86" s="102"/>
      <c r="D86" s="541"/>
      <c r="E86" s="471"/>
      <c r="F86" s="470"/>
      <c r="G86" s="470"/>
      <c r="H86" s="546"/>
      <c r="I86" s="547"/>
      <c r="K86"/>
    </row>
    <row r="87" spans="1:11" s="113" customFormat="1" ht="26.4" x14ac:dyDescent="0.25">
      <c r="A87" s="109">
        <v>25112</v>
      </c>
      <c r="D87" s="541">
        <v>25112</v>
      </c>
      <c r="E87" s="474" t="s">
        <v>80</v>
      </c>
      <c r="F87" s="473" t="s">
        <v>8</v>
      </c>
      <c r="G87" s="474">
        <v>1760</v>
      </c>
      <c r="H87" s="475"/>
      <c r="I87" s="475">
        <f>G87*H87</f>
        <v>0</v>
      </c>
      <c r="K87"/>
    </row>
    <row r="88" spans="1:11" s="113" customFormat="1" x14ac:dyDescent="0.25">
      <c r="A88" s="109"/>
      <c r="D88" s="59"/>
      <c r="F88" s="128"/>
      <c r="H88" s="114"/>
      <c r="I88" s="114"/>
      <c r="K88"/>
    </row>
    <row r="89" spans="1:11" s="113" customFormat="1" x14ac:dyDescent="0.25">
      <c r="A89" s="109"/>
      <c r="D89" s="115"/>
      <c r="E89" s="116"/>
      <c r="F89" s="117"/>
      <c r="G89" s="117"/>
      <c r="H89" s="118"/>
      <c r="I89" s="73"/>
      <c r="K89"/>
    </row>
    <row r="90" spans="1:11" ht="21.75" customHeight="1" thickBot="1" x14ac:dyDescent="0.3">
      <c r="D90" s="427"/>
      <c r="E90" s="418" t="s">
        <v>57</v>
      </c>
      <c r="F90" s="424"/>
      <c r="G90" s="424"/>
      <c r="H90" s="425"/>
      <c r="I90" s="426">
        <f>SUM(I75:I89)</f>
        <v>0</v>
      </c>
    </row>
    <row r="91" spans="1:11" ht="12.75" hidden="1" customHeight="1" x14ac:dyDescent="0.25">
      <c r="E91" s="67"/>
      <c r="I91" s="112"/>
    </row>
    <row r="92" spans="1:11" s="1" customFormat="1" ht="3" hidden="1" customHeight="1" x14ac:dyDescent="0.25">
      <c r="A92" s="91"/>
      <c r="D92" s="63"/>
      <c r="E92" s="64"/>
      <c r="F92" s="65"/>
      <c r="G92" s="65"/>
      <c r="H92" s="66"/>
      <c r="I92" s="66"/>
      <c r="K92"/>
    </row>
    <row r="93" spans="1:11" s="1" customFormat="1" ht="20.25" customHeight="1" thickTop="1" thickBot="1" x14ac:dyDescent="0.3">
      <c r="A93" s="91"/>
      <c r="D93" s="92"/>
      <c r="E93" s="93"/>
      <c r="F93" s="94"/>
      <c r="G93" s="94"/>
      <c r="H93" s="95"/>
      <c r="I93" s="95"/>
      <c r="K93"/>
    </row>
    <row r="94" spans="1:11" s="96" customFormat="1" ht="12.75" customHeight="1" thickTop="1" x14ac:dyDescent="0.25">
      <c r="A94" s="74">
        <v>3</v>
      </c>
      <c r="C94" s="97"/>
      <c r="D94" s="63"/>
      <c r="E94" s="64"/>
      <c r="F94" s="65"/>
      <c r="G94" s="65"/>
      <c r="H94" s="66"/>
      <c r="I94" s="66"/>
      <c r="K94"/>
    </row>
    <row r="95" spans="1:11" s="96" customFormat="1" ht="12.75" customHeight="1" x14ac:dyDescent="0.25">
      <c r="A95" s="74"/>
      <c r="C95" s="97"/>
      <c r="D95" s="421">
        <v>3</v>
      </c>
      <c r="E95" s="419" t="s">
        <v>107</v>
      </c>
      <c r="F95" s="422"/>
      <c r="G95" s="422"/>
      <c r="H95" s="423"/>
      <c r="I95" s="423"/>
      <c r="K95"/>
    </row>
    <row r="96" spans="1:11" s="101" customFormat="1" x14ac:dyDescent="0.25">
      <c r="A96" s="62">
        <v>31132</v>
      </c>
      <c r="C96" s="102"/>
      <c r="D96" s="98"/>
      <c r="E96" s="68"/>
      <c r="F96" s="99"/>
      <c r="G96" s="99"/>
      <c r="H96" s="119"/>
      <c r="I96" s="100"/>
      <c r="K96"/>
    </row>
    <row r="97" spans="1:11" s="101" customFormat="1" ht="39.6" x14ac:dyDescent="0.25">
      <c r="A97" s="62"/>
      <c r="C97" s="102"/>
      <c r="D97" s="541">
        <v>31132</v>
      </c>
      <c r="E97" s="471" t="s">
        <v>167</v>
      </c>
      <c r="F97" s="548" t="s">
        <v>4</v>
      </c>
      <c r="G97" s="470">
        <v>258</v>
      </c>
      <c r="H97" s="546"/>
      <c r="I97" s="547">
        <f>G97*H97</f>
        <v>0</v>
      </c>
      <c r="K97"/>
    </row>
    <row r="98" spans="1:11" s="101" customFormat="1" x14ac:dyDescent="0.25">
      <c r="A98" s="62"/>
      <c r="C98" s="102"/>
      <c r="D98" s="479"/>
      <c r="E98" s="480"/>
      <c r="F98" s="481"/>
      <c r="G98" s="481"/>
      <c r="H98" s="549"/>
      <c r="I98" s="482"/>
      <c r="K98"/>
    </row>
    <row r="99" spans="1:11" s="101" customFormat="1" ht="39" customHeight="1" x14ac:dyDescent="0.25">
      <c r="A99" s="62"/>
      <c r="C99" s="102"/>
      <c r="D99" s="470">
        <v>32256</v>
      </c>
      <c r="E99" s="471" t="s">
        <v>169</v>
      </c>
      <c r="F99" s="470" t="s">
        <v>8</v>
      </c>
      <c r="G99" s="470">
        <v>916</v>
      </c>
      <c r="H99" s="546"/>
      <c r="I99" s="547">
        <f>G99*H99</f>
        <v>0</v>
      </c>
      <c r="K99"/>
    </row>
    <row r="100" spans="1:11" s="101" customFormat="1" ht="11.25" customHeight="1" x14ac:dyDescent="0.25">
      <c r="A100" s="62" t="s">
        <v>170</v>
      </c>
      <c r="C100" s="102"/>
      <c r="D100" s="543"/>
      <c r="E100" s="471"/>
      <c r="F100" s="470"/>
      <c r="G100" s="548"/>
      <c r="H100" s="546"/>
      <c r="I100" s="547"/>
      <c r="K100"/>
    </row>
    <row r="101" spans="1:11" s="101" customFormat="1" ht="43.5" customHeight="1" x14ac:dyDescent="0.25">
      <c r="A101" s="62"/>
      <c r="C101" s="102"/>
      <c r="D101" s="470">
        <v>34151</v>
      </c>
      <c r="E101" s="455" t="s">
        <v>505</v>
      </c>
      <c r="F101" s="470" t="s">
        <v>8</v>
      </c>
      <c r="G101" s="470">
        <v>24</v>
      </c>
      <c r="H101" s="546"/>
      <c r="I101" s="547">
        <f>G101*H101</f>
        <v>0</v>
      </c>
      <c r="K101"/>
    </row>
    <row r="102" spans="1:11" s="101" customFormat="1" ht="12" customHeight="1" x14ac:dyDescent="0.25">
      <c r="A102" s="62"/>
      <c r="C102" s="102"/>
      <c r="D102" s="543"/>
      <c r="E102" s="471"/>
      <c r="F102" s="548"/>
      <c r="G102" s="470"/>
      <c r="H102" s="546"/>
      <c r="I102" s="547"/>
      <c r="K102"/>
    </row>
    <row r="103" spans="1:11" ht="39.6" x14ac:dyDescent="0.25">
      <c r="D103" s="470">
        <v>35236</v>
      </c>
      <c r="E103" s="471" t="s">
        <v>171</v>
      </c>
      <c r="F103" s="470" t="s">
        <v>66</v>
      </c>
      <c r="G103" s="470">
        <v>502</v>
      </c>
      <c r="H103" s="484"/>
      <c r="I103" s="472">
        <f>G103*H103</f>
        <v>0</v>
      </c>
    </row>
    <row r="104" spans="1:11" x14ac:dyDescent="0.25">
      <c r="D104" s="470"/>
      <c r="E104" s="471"/>
      <c r="F104" s="470"/>
      <c r="G104" s="470"/>
      <c r="H104" s="484"/>
      <c r="I104" s="472"/>
    </row>
    <row r="105" spans="1:11" ht="26.4" x14ac:dyDescent="0.25">
      <c r="D105" s="470">
        <v>36131</v>
      </c>
      <c r="E105" s="471" t="s">
        <v>173</v>
      </c>
      <c r="F105" s="470" t="s">
        <v>4</v>
      </c>
      <c r="G105" s="470">
        <v>32</v>
      </c>
      <c r="H105" s="484"/>
      <c r="I105" s="472">
        <f>G105*H105</f>
        <v>0</v>
      </c>
    </row>
    <row r="106" spans="1:11" x14ac:dyDescent="0.25">
      <c r="D106" s="65"/>
      <c r="G106" s="104"/>
      <c r="H106" s="79"/>
    </row>
    <row r="107" spans="1:11" ht="4.5" customHeight="1" x14ac:dyDescent="0.25">
      <c r="D107" s="98"/>
      <c r="E107" s="120"/>
      <c r="F107" s="121"/>
      <c r="G107" s="121"/>
      <c r="H107" s="122"/>
      <c r="I107" s="122"/>
    </row>
    <row r="108" spans="1:11" ht="19.5" customHeight="1" thickBot="1" x14ac:dyDescent="0.3">
      <c r="D108" s="428"/>
      <c r="E108" s="418" t="s">
        <v>57</v>
      </c>
      <c r="F108" s="424"/>
      <c r="G108" s="424"/>
      <c r="H108" s="425"/>
      <c r="I108" s="426">
        <f>SUM(I97:I107)</f>
        <v>0</v>
      </c>
    </row>
    <row r="109" spans="1:11" s="1" customFormat="1" ht="10.5" customHeight="1" thickTop="1" x14ac:dyDescent="0.25">
      <c r="A109" s="91"/>
      <c r="D109" s="63"/>
      <c r="E109" s="64"/>
      <c r="F109" s="65"/>
      <c r="G109" s="65"/>
      <c r="H109" s="66"/>
      <c r="I109" s="66"/>
      <c r="K109"/>
    </row>
    <row r="110" spans="1:11" s="1" customFormat="1" ht="12.75" customHeight="1" thickBot="1" x14ac:dyDescent="0.3">
      <c r="A110" s="91"/>
      <c r="D110" s="92"/>
      <c r="E110" s="93"/>
      <c r="F110" s="94"/>
      <c r="G110" s="94"/>
      <c r="H110" s="95"/>
      <c r="I110" s="95"/>
      <c r="K110"/>
    </row>
    <row r="111" spans="1:11" s="96" customFormat="1" ht="12.75" customHeight="1" thickTop="1" x14ac:dyDescent="0.25">
      <c r="A111" s="74">
        <v>4</v>
      </c>
      <c r="C111" s="97"/>
      <c r="D111" s="63"/>
      <c r="E111" s="64"/>
      <c r="F111" s="65"/>
      <c r="G111" s="65"/>
      <c r="H111" s="66"/>
      <c r="I111" s="66"/>
      <c r="K111"/>
    </row>
    <row r="112" spans="1:11" s="96" customFormat="1" ht="12.75" customHeight="1" x14ac:dyDescent="0.25">
      <c r="A112" s="74"/>
      <c r="C112" s="97"/>
      <c r="D112" s="421">
        <v>4</v>
      </c>
      <c r="E112" s="419" t="s">
        <v>18</v>
      </c>
      <c r="F112" s="422"/>
      <c r="G112" s="422"/>
      <c r="H112" s="423"/>
      <c r="I112" s="423"/>
      <c r="K112"/>
    </row>
    <row r="113" spans="1:11" s="96" customFormat="1" ht="12.75" customHeight="1" x14ac:dyDescent="0.25">
      <c r="A113" s="74"/>
      <c r="C113" s="97"/>
      <c r="D113" s="98"/>
      <c r="E113" s="68"/>
      <c r="F113" s="99"/>
      <c r="G113" s="99"/>
      <c r="H113" s="100"/>
      <c r="I113" s="100"/>
      <c r="K113"/>
    </row>
    <row r="114" spans="1:11" s="96" customFormat="1" ht="12.75" customHeight="1" x14ac:dyDescent="0.25">
      <c r="A114" s="74"/>
      <c r="C114" s="97"/>
      <c r="D114" s="98"/>
      <c r="E114" s="68"/>
      <c r="F114" s="99"/>
      <c r="G114" s="99"/>
      <c r="H114" s="100"/>
      <c r="I114" s="100"/>
      <c r="K114"/>
    </row>
    <row r="115" spans="1:11" s="96" customFormat="1" ht="13.5" customHeight="1" x14ac:dyDescent="0.25">
      <c r="A115" s="74"/>
      <c r="C115" s="97"/>
      <c r="D115" s="123"/>
      <c r="E115" s="64"/>
      <c r="F115" s="65"/>
      <c r="G115" s="65"/>
      <c r="H115" s="66"/>
      <c r="I115" s="80"/>
      <c r="K115"/>
    </row>
    <row r="116" spans="1:11" ht="12.75" customHeight="1" x14ac:dyDescent="0.25">
      <c r="D116" s="98"/>
      <c r="E116" s="120"/>
      <c r="F116" s="121"/>
      <c r="G116" s="121"/>
      <c r="H116" s="122"/>
      <c r="I116" s="122"/>
    </row>
    <row r="117" spans="1:11" ht="17.25" customHeight="1" thickBot="1" x14ac:dyDescent="0.3">
      <c r="D117" s="428"/>
      <c r="E117" s="418" t="s">
        <v>57</v>
      </c>
      <c r="F117" s="424"/>
      <c r="G117" s="424"/>
      <c r="H117" s="425"/>
      <c r="I117" s="426">
        <f>SUM(I115:I116)</f>
        <v>0</v>
      </c>
    </row>
    <row r="118" spans="1:11" s="1" customFormat="1" ht="13.8" thickTop="1" x14ac:dyDescent="0.25">
      <c r="A118" s="91"/>
      <c r="D118" s="63"/>
      <c r="E118" s="64"/>
      <c r="F118" s="65"/>
      <c r="G118" s="65"/>
      <c r="H118" s="124"/>
      <c r="I118" s="124"/>
      <c r="K118"/>
    </row>
    <row r="119" spans="1:11" s="1" customFormat="1" ht="12.75" customHeight="1" thickBot="1" x14ac:dyDescent="0.3">
      <c r="A119" s="91"/>
      <c r="D119" s="92"/>
      <c r="E119" s="93"/>
      <c r="F119" s="94"/>
      <c r="G119" s="94"/>
      <c r="H119" s="95"/>
      <c r="I119" s="95"/>
      <c r="K119"/>
    </row>
    <row r="120" spans="1:11" s="96" customFormat="1" ht="12.75" customHeight="1" thickTop="1" x14ac:dyDescent="0.25">
      <c r="A120" s="74">
        <v>5</v>
      </c>
      <c r="C120" s="97"/>
      <c r="D120" s="63"/>
      <c r="E120" s="64"/>
      <c r="F120" s="65"/>
      <c r="G120" s="65"/>
      <c r="H120" s="66"/>
      <c r="I120" s="66"/>
      <c r="K120"/>
    </row>
    <row r="121" spans="1:11" s="96" customFormat="1" ht="12.75" customHeight="1" x14ac:dyDescent="0.25">
      <c r="A121" s="74"/>
      <c r="C121" s="97"/>
      <c r="D121" s="421">
        <v>5</v>
      </c>
      <c r="E121" s="419" t="s">
        <v>86</v>
      </c>
      <c r="F121" s="422"/>
      <c r="G121" s="422"/>
      <c r="H121" s="423"/>
      <c r="I121" s="423"/>
      <c r="K121"/>
    </row>
    <row r="122" spans="1:11" s="96" customFormat="1" ht="12.75" customHeight="1" x14ac:dyDescent="0.25">
      <c r="A122" s="74"/>
      <c r="C122" s="97"/>
      <c r="D122" s="98"/>
      <c r="E122" s="68"/>
      <c r="F122" s="99"/>
      <c r="G122" s="99"/>
      <c r="H122" s="100"/>
      <c r="I122" s="100"/>
      <c r="K122"/>
    </row>
    <row r="123" spans="1:11" s="64" customFormat="1" x14ac:dyDescent="0.25">
      <c r="A123" s="109"/>
      <c r="E123" s="70"/>
      <c r="F123" s="70"/>
      <c r="G123" s="126"/>
      <c r="H123" s="127"/>
      <c r="I123" s="127"/>
      <c r="K123"/>
    </row>
    <row r="124" spans="1:11" ht="17.25" customHeight="1" thickBot="1" x14ac:dyDescent="0.3">
      <c r="D124" s="428"/>
      <c r="E124" s="418" t="s">
        <v>57</v>
      </c>
      <c r="F124" s="424"/>
      <c r="G124" s="424"/>
      <c r="H124" s="425"/>
      <c r="I124" s="426">
        <f>SUM(I123:I123)</f>
        <v>0</v>
      </c>
    </row>
    <row r="125" spans="1:11" s="1" customFormat="1" ht="9.75" customHeight="1" thickTop="1" x14ac:dyDescent="0.25">
      <c r="A125" s="91"/>
      <c r="D125" s="63"/>
      <c r="E125" s="64"/>
      <c r="F125" s="65"/>
      <c r="G125" s="65"/>
      <c r="H125" s="66"/>
      <c r="I125" s="66"/>
      <c r="K125"/>
    </row>
    <row r="126" spans="1:11" s="1" customFormat="1" ht="12.75" customHeight="1" thickBot="1" x14ac:dyDescent="0.3">
      <c r="A126" s="91"/>
      <c r="D126" s="92"/>
      <c r="E126" s="93"/>
      <c r="F126" s="94"/>
      <c r="G126" s="94"/>
      <c r="H126" s="95"/>
      <c r="I126" s="95"/>
      <c r="K126"/>
    </row>
    <row r="127" spans="1:11" s="96" customFormat="1" ht="12.75" customHeight="1" thickTop="1" x14ac:dyDescent="0.25">
      <c r="A127" s="74">
        <v>6</v>
      </c>
      <c r="C127" s="97"/>
      <c r="D127" s="63"/>
      <c r="E127" s="64"/>
      <c r="F127" s="65"/>
      <c r="G127" s="65"/>
      <c r="H127" s="66"/>
      <c r="I127" s="66"/>
      <c r="K127"/>
    </row>
    <row r="128" spans="1:11" s="96" customFormat="1" ht="12.75" customHeight="1" x14ac:dyDescent="0.25">
      <c r="A128" s="74"/>
      <c r="C128" s="97"/>
      <c r="D128" s="421">
        <v>6</v>
      </c>
      <c r="E128" s="419" t="s">
        <v>108</v>
      </c>
      <c r="F128" s="422"/>
      <c r="G128" s="422"/>
      <c r="H128" s="423"/>
      <c r="I128" s="423"/>
      <c r="K128"/>
    </row>
    <row r="129" spans="1:11" x14ac:dyDescent="0.25">
      <c r="A129" s="62">
        <v>61121</v>
      </c>
      <c r="D129" s="98"/>
      <c r="E129" s="68"/>
      <c r="F129" s="99"/>
      <c r="G129" s="99"/>
      <c r="H129" s="100"/>
      <c r="I129" s="100"/>
    </row>
    <row r="130" spans="1:11" ht="14.25" customHeight="1" x14ac:dyDescent="0.25">
      <c r="D130" s="69"/>
      <c r="E130" s="70"/>
      <c r="F130" s="71"/>
      <c r="G130" s="71"/>
      <c r="H130" s="72"/>
      <c r="I130" s="72"/>
    </row>
    <row r="131" spans="1:11" ht="23.25" customHeight="1" thickBot="1" x14ac:dyDescent="0.3">
      <c r="D131" s="428"/>
      <c r="E131" s="418" t="s">
        <v>57</v>
      </c>
      <c r="F131" s="424"/>
      <c r="G131" s="424"/>
      <c r="H131" s="425"/>
      <c r="I131" s="426">
        <f>SUM(I130:I130)</f>
        <v>0</v>
      </c>
    </row>
    <row r="132" spans="1:11" ht="9.9" customHeight="1" thickTop="1" x14ac:dyDescent="0.25"/>
    <row r="133" spans="1:11" s="1" customFormat="1" ht="18.75" customHeight="1" x14ac:dyDescent="0.25">
      <c r="A133" s="91"/>
      <c r="D133" s="63" t="s">
        <v>156</v>
      </c>
      <c r="E133" s="64"/>
      <c r="F133" s="65"/>
      <c r="G133" s="65"/>
      <c r="H133" s="66"/>
      <c r="I133" s="66"/>
      <c r="K133"/>
    </row>
    <row r="134" spans="1:11" s="1" customFormat="1" ht="13.8" thickBot="1" x14ac:dyDescent="0.3">
      <c r="A134" s="91"/>
      <c r="D134" s="92"/>
      <c r="E134" s="93"/>
      <c r="F134" s="94"/>
      <c r="G134" s="94"/>
      <c r="H134" s="95"/>
      <c r="I134" s="95"/>
      <c r="K134"/>
    </row>
    <row r="135" spans="1:11" s="96" customFormat="1" ht="13.8" thickTop="1" x14ac:dyDescent="0.25">
      <c r="A135" s="74">
        <v>7</v>
      </c>
      <c r="C135" s="97"/>
      <c r="D135" s="63"/>
      <c r="E135" s="64"/>
      <c r="F135" s="65"/>
      <c r="G135" s="65"/>
      <c r="H135" s="66"/>
      <c r="I135" s="66"/>
      <c r="K135"/>
    </row>
    <row r="136" spans="1:11" s="96" customFormat="1" ht="17.25" customHeight="1" x14ac:dyDescent="0.25">
      <c r="A136" s="74"/>
      <c r="C136" s="97"/>
      <c r="D136" s="421">
        <v>7</v>
      </c>
      <c r="E136" s="419" t="s">
        <v>5</v>
      </c>
      <c r="F136" s="422"/>
      <c r="G136" s="422"/>
      <c r="H136" s="423"/>
      <c r="I136" s="423"/>
      <c r="K136"/>
    </row>
    <row r="137" spans="1:11" s="101" customFormat="1" x14ac:dyDescent="0.25">
      <c r="A137" s="62"/>
      <c r="C137" s="102"/>
      <c r="D137" s="98"/>
      <c r="E137" s="68"/>
      <c r="F137" s="99"/>
      <c r="G137" s="99"/>
      <c r="H137" s="100"/>
      <c r="I137" s="100"/>
      <c r="K137"/>
    </row>
    <row r="138" spans="1:11" s="101" customFormat="1" ht="26.4" x14ac:dyDescent="0.25">
      <c r="A138" s="62"/>
      <c r="C138" s="102"/>
      <c r="D138" s="543" t="s">
        <v>444</v>
      </c>
      <c r="E138" s="471" t="s">
        <v>506</v>
      </c>
      <c r="F138" s="470" t="s">
        <v>66</v>
      </c>
      <c r="G138" s="470">
        <v>20</v>
      </c>
      <c r="H138" s="472"/>
      <c r="I138" s="472">
        <f>G138*H138</f>
        <v>0</v>
      </c>
      <c r="K138"/>
    </row>
    <row r="139" spans="1:11" s="101" customFormat="1" x14ac:dyDescent="0.25">
      <c r="A139" s="62"/>
      <c r="C139" s="102"/>
      <c r="D139" s="98"/>
      <c r="E139" s="68"/>
      <c r="F139" s="99"/>
      <c r="G139" s="99"/>
      <c r="H139" s="100"/>
      <c r="I139" s="100"/>
      <c r="K139"/>
    </row>
    <row r="140" spans="1:11" s="101" customFormat="1" x14ac:dyDescent="0.25">
      <c r="A140" s="62"/>
      <c r="C140" s="102"/>
      <c r="D140" s="106"/>
      <c r="E140" s="113"/>
      <c r="F140" s="104"/>
      <c r="G140" s="104"/>
      <c r="H140" s="80"/>
      <c r="I140" s="80"/>
      <c r="K140"/>
    </row>
    <row r="141" spans="1:11" ht="12.75" customHeight="1" x14ac:dyDescent="0.25">
      <c r="A141" s="62" t="s">
        <v>159</v>
      </c>
      <c r="D141" s="106"/>
      <c r="E141" s="116"/>
      <c r="F141" s="117"/>
      <c r="G141" s="117"/>
      <c r="H141" s="73"/>
      <c r="I141" s="73"/>
    </row>
    <row r="142" spans="1:11" ht="18" customHeight="1" thickBot="1" x14ac:dyDescent="0.3">
      <c r="D142" s="428"/>
      <c r="E142" s="418" t="s">
        <v>57</v>
      </c>
      <c r="F142" s="424"/>
      <c r="G142" s="424"/>
      <c r="H142" s="425"/>
      <c r="I142" s="426">
        <f>SUM(I138:I141)</f>
        <v>0</v>
      </c>
    </row>
    <row r="143" spans="1:11" ht="11.25" customHeight="1" thickTop="1" x14ac:dyDescent="0.25"/>
    <row r="144" spans="1:11"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row r="1015" ht="12.75" customHeight="1" x14ac:dyDescent="0.25"/>
    <row r="1016" ht="12.75" customHeight="1" x14ac:dyDescent="0.25"/>
    <row r="1017" ht="12.75" customHeight="1" x14ac:dyDescent="0.25"/>
    <row r="1018" ht="12.75" customHeight="1" x14ac:dyDescent="0.25"/>
    <row r="1019" ht="12.75" customHeight="1" x14ac:dyDescent="0.25"/>
    <row r="1020" ht="12.75" customHeight="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row r="1034" ht="12.75" customHeight="1" x14ac:dyDescent="0.25"/>
    <row r="1035" ht="12.75" customHeight="1" x14ac:dyDescent="0.25"/>
    <row r="1036" ht="12.75" customHeight="1" x14ac:dyDescent="0.25"/>
    <row r="1037" ht="12.75" customHeight="1" x14ac:dyDescent="0.25"/>
    <row r="1038" ht="12.75" customHeight="1" x14ac:dyDescent="0.25"/>
    <row r="1039" ht="12.75" customHeight="1" x14ac:dyDescent="0.25"/>
    <row r="1040" ht="12.75" customHeight="1" x14ac:dyDescent="0.25"/>
    <row r="1041" ht="12.75" customHeight="1" x14ac:dyDescent="0.25"/>
    <row r="1042" ht="12.75" customHeight="1" x14ac:dyDescent="0.25"/>
    <row r="1043" ht="12.75" customHeight="1" x14ac:dyDescent="0.25"/>
    <row r="1044" ht="12.75" customHeight="1" x14ac:dyDescent="0.25"/>
    <row r="1045" ht="12.75" customHeight="1" x14ac:dyDescent="0.25"/>
    <row r="1046" ht="12.75" customHeight="1" x14ac:dyDescent="0.25"/>
    <row r="1047" ht="12.75" customHeight="1" x14ac:dyDescent="0.25"/>
    <row r="1048" ht="12.75" customHeight="1" x14ac:dyDescent="0.25"/>
    <row r="1049" ht="12.75" customHeight="1" x14ac:dyDescent="0.25"/>
    <row r="1050" ht="12.75" customHeight="1" x14ac:dyDescent="0.25"/>
    <row r="1051" ht="12.75" customHeight="1" x14ac:dyDescent="0.25"/>
    <row r="1052" ht="12.75" customHeight="1" x14ac:dyDescent="0.25"/>
    <row r="1053" ht="12.75" customHeight="1" x14ac:dyDescent="0.25"/>
    <row r="1054" ht="12.75" customHeight="1" x14ac:dyDescent="0.25"/>
    <row r="1055" ht="12.75" customHeight="1" x14ac:dyDescent="0.25"/>
    <row r="1056"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12.75" customHeight="1" x14ac:dyDescent="0.25"/>
    <row r="1063" ht="12.75" customHeight="1" x14ac:dyDescent="0.25"/>
    <row r="1064" ht="12.75" customHeight="1" x14ac:dyDescent="0.25"/>
    <row r="1065" ht="12.75" customHeight="1" x14ac:dyDescent="0.25"/>
    <row r="1066" ht="12.75" customHeight="1" x14ac:dyDescent="0.25"/>
    <row r="1067" ht="12.75" customHeight="1" x14ac:dyDescent="0.25"/>
    <row r="1068" ht="12.75" customHeight="1" x14ac:dyDescent="0.25"/>
    <row r="1069" ht="12.75" customHeight="1" x14ac:dyDescent="0.25"/>
    <row r="1070" ht="12.75" customHeight="1" x14ac:dyDescent="0.25"/>
    <row r="1071" ht="12.75" customHeight="1" x14ac:dyDescent="0.25"/>
    <row r="1072" ht="12.75" customHeight="1" x14ac:dyDescent="0.25"/>
    <row r="1073" ht="12.75" customHeight="1" x14ac:dyDescent="0.25"/>
    <row r="1074" ht="12.75" customHeight="1" x14ac:dyDescent="0.25"/>
    <row r="1075" ht="12.75" customHeight="1" x14ac:dyDescent="0.25"/>
    <row r="1076" ht="12.75" customHeight="1" x14ac:dyDescent="0.25"/>
    <row r="1077" ht="12.75" customHeight="1" x14ac:dyDescent="0.25"/>
    <row r="1078" ht="12.75" customHeight="1" x14ac:dyDescent="0.25"/>
    <row r="1079" ht="12.75" customHeight="1" x14ac:dyDescent="0.25"/>
    <row r="1080" ht="12.75" customHeight="1" x14ac:dyDescent="0.25"/>
    <row r="1081" ht="12.75" customHeight="1" x14ac:dyDescent="0.25"/>
    <row r="1082" ht="12.75" customHeight="1" x14ac:dyDescent="0.25"/>
    <row r="1083" ht="12.75" customHeight="1" x14ac:dyDescent="0.25"/>
    <row r="1084" ht="12.75" customHeight="1" x14ac:dyDescent="0.25"/>
    <row r="1085" ht="12.75" customHeight="1" x14ac:dyDescent="0.25"/>
    <row r="1086" ht="12.75" customHeight="1" x14ac:dyDescent="0.25"/>
    <row r="1087" ht="12.75" customHeight="1" x14ac:dyDescent="0.25"/>
    <row r="1088" ht="12.75" customHeight="1" x14ac:dyDescent="0.25"/>
    <row r="1089" ht="12.75" customHeight="1" x14ac:dyDescent="0.25"/>
    <row r="1090" ht="12.75" customHeight="1" x14ac:dyDescent="0.25"/>
    <row r="1091" ht="12.75" customHeight="1" x14ac:dyDescent="0.25"/>
    <row r="1092" ht="12.75" customHeight="1" x14ac:dyDescent="0.25"/>
    <row r="1093" ht="12.75" customHeight="1" x14ac:dyDescent="0.25"/>
    <row r="1094" ht="12.75" customHeight="1" x14ac:dyDescent="0.25"/>
    <row r="1095" ht="12.75" customHeight="1" x14ac:dyDescent="0.25"/>
    <row r="1096" ht="12.75" customHeight="1" x14ac:dyDescent="0.25"/>
    <row r="1097" ht="12.75" customHeight="1" x14ac:dyDescent="0.25"/>
    <row r="1098" ht="12.75" customHeight="1" x14ac:dyDescent="0.25"/>
    <row r="1099" ht="12.75" customHeight="1" x14ac:dyDescent="0.25"/>
    <row r="1100" ht="12.75" customHeight="1" x14ac:dyDescent="0.25"/>
    <row r="1101" ht="12.75" customHeight="1" x14ac:dyDescent="0.25"/>
    <row r="1102" ht="12.75" customHeight="1" x14ac:dyDescent="0.25"/>
    <row r="1103" ht="12.75" customHeight="1" x14ac:dyDescent="0.25"/>
    <row r="1104" ht="12.75" customHeight="1" x14ac:dyDescent="0.25"/>
    <row r="1105" ht="12.75" customHeight="1" x14ac:dyDescent="0.25"/>
    <row r="1106" ht="12.75" customHeight="1" x14ac:dyDescent="0.25"/>
    <row r="1107" ht="12.75" customHeight="1" x14ac:dyDescent="0.25"/>
    <row r="1108" ht="12.75" customHeight="1" x14ac:dyDescent="0.25"/>
    <row r="1109" ht="12.75" customHeight="1" x14ac:dyDescent="0.25"/>
    <row r="1110" ht="12.75" customHeight="1" x14ac:dyDescent="0.25"/>
    <row r="1111" ht="12.75" customHeight="1" x14ac:dyDescent="0.25"/>
    <row r="1112" ht="12.75" customHeight="1" x14ac:dyDescent="0.25"/>
    <row r="1113" ht="12.75" customHeight="1" x14ac:dyDescent="0.25"/>
    <row r="1114" ht="12.75" customHeight="1" x14ac:dyDescent="0.25"/>
    <row r="1115" ht="12.75" customHeight="1" x14ac:dyDescent="0.25"/>
    <row r="1116" ht="12.75" customHeight="1" x14ac:dyDescent="0.25"/>
    <row r="1117" ht="12.75" customHeight="1" x14ac:dyDescent="0.25"/>
    <row r="1118" ht="12.75" customHeight="1" x14ac:dyDescent="0.25"/>
    <row r="1119" ht="12.75" customHeight="1" x14ac:dyDescent="0.25"/>
    <row r="1120" ht="12.75" customHeight="1" x14ac:dyDescent="0.25"/>
    <row r="1121" ht="12.75" customHeight="1" x14ac:dyDescent="0.25"/>
    <row r="1122" ht="12.75" customHeight="1" x14ac:dyDescent="0.25"/>
    <row r="1123" ht="12.75" customHeight="1" x14ac:dyDescent="0.25"/>
    <row r="1124" ht="12.75" customHeight="1" x14ac:dyDescent="0.25"/>
    <row r="1125" ht="12.75" customHeight="1" x14ac:dyDescent="0.25"/>
    <row r="1126" ht="12.75" customHeight="1" x14ac:dyDescent="0.25"/>
    <row r="1127" ht="12.75" customHeight="1" x14ac:dyDescent="0.25"/>
    <row r="1128" ht="12.75" customHeight="1" x14ac:dyDescent="0.25"/>
    <row r="1129" ht="12.75" customHeight="1" x14ac:dyDescent="0.25"/>
    <row r="1130" ht="12.75" customHeight="1" x14ac:dyDescent="0.25"/>
    <row r="1131" ht="12.75" customHeight="1" x14ac:dyDescent="0.25"/>
    <row r="1132" ht="12.75" customHeight="1" x14ac:dyDescent="0.25"/>
    <row r="1133" ht="12.75" customHeight="1" x14ac:dyDescent="0.25"/>
    <row r="1134" ht="12.75" customHeight="1" x14ac:dyDescent="0.25"/>
    <row r="1135" ht="12.75" customHeight="1" x14ac:dyDescent="0.25"/>
    <row r="1136" ht="12.75" customHeight="1" x14ac:dyDescent="0.25"/>
    <row r="1137" ht="12.75" customHeight="1" x14ac:dyDescent="0.25"/>
    <row r="1138" ht="12.75" customHeight="1" x14ac:dyDescent="0.25"/>
    <row r="1139" ht="12.75" customHeight="1" x14ac:dyDescent="0.25"/>
    <row r="1140" ht="12.75" customHeight="1" x14ac:dyDescent="0.25"/>
    <row r="1141" ht="12.75" customHeight="1" x14ac:dyDescent="0.25"/>
    <row r="1142" ht="12.75" customHeight="1" x14ac:dyDescent="0.25"/>
    <row r="1143" ht="12.75" customHeight="1" x14ac:dyDescent="0.25"/>
    <row r="1144" ht="12.75" customHeight="1" x14ac:dyDescent="0.25"/>
    <row r="1145" ht="12.75" customHeight="1" x14ac:dyDescent="0.25"/>
    <row r="1146" ht="12.75" customHeight="1" x14ac:dyDescent="0.25"/>
    <row r="1147" ht="12.75" customHeight="1" x14ac:dyDescent="0.25"/>
    <row r="1148" ht="12.75" customHeight="1" x14ac:dyDescent="0.25"/>
    <row r="1149" ht="12.75" customHeight="1" x14ac:dyDescent="0.25"/>
    <row r="1150" ht="12.75" customHeight="1" x14ac:dyDescent="0.25"/>
    <row r="1151" ht="12.75" customHeight="1" x14ac:dyDescent="0.25"/>
    <row r="1152" ht="12.75" customHeight="1" x14ac:dyDescent="0.25"/>
    <row r="1153" ht="12.75" customHeight="1" x14ac:dyDescent="0.25"/>
    <row r="1154" ht="12.75" customHeight="1" x14ac:dyDescent="0.25"/>
    <row r="1155" ht="12.75" customHeight="1" x14ac:dyDescent="0.25"/>
    <row r="1156" ht="12.75" customHeight="1" x14ac:dyDescent="0.25"/>
    <row r="1157" ht="12.75" customHeight="1" x14ac:dyDescent="0.25"/>
    <row r="1158" ht="12.75" customHeight="1" x14ac:dyDescent="0.25"/>
    <row r="1159" ht="12.75" customHeight="1" x14ac:dyDescent="0.25"/>
    <row r="1160" ht="12.75" customHeight="1" x14ac:dyDescent="0.25"/>
    <row r="1161" ht="12.75" customHeight="1" x14ac:dyDescent="0.25"/>
    <row r="1162" ht="12.75" customHeight="1" x14ac:dyDescent="0.25"/>
    <row r="1163" ht="12.75" customHeight="1" x14ac:dyDescent="0.25"/>
    <row r="1164" ht="12.75" customHeight="1" x14ac:dyDescent="0.25"/>
    <row r="1165" ht="12.75" customHeight="1" x14ac:dyDescent="0.25"/>
    <row r="1166" ht="12.75" customHeight="1" x14ac:dyDescent="0.25"/>
    <row r="1167" ht="12.75" customHeight="1" x14ac:dyDescent="0.25"/>
    <row r="1168" ht="12.75" customHeight="1" x14ac:dyDescent="0.25"/>
    <row r="1169" ht="12.75" customHeight="1" x14ac:dyDescent="0.25"/>
    <row r="1170" ht="12.75" customHeight="1" x14ac:dyDescent="0.25"/>
    <row r="1171" ht="12.75" customHeight="1" x14ac:dyDescent="0.25"/>
    <row r="1172" ht="12.75" customHeight="1" x14ac:dyDescent="0.25"/>
    <row r="1173" ht="12.75" customHeight="1" x14ac:dyDescent="0.25"/>
    <row r="1174" ht="12.75" customHeight="1" x14ac:dyDescent="0.25"/>
    <row r="1175" ht="12.75" customHeight="1" x14ac:dyDescent="0.25"/>
    <row r="1176" ht="12.75" customHeight="1" x14ac:dyDescent="0.25"/>
    <row r="1177" ht="12.75" customHeight="1" x14ac:dyDescent="0.25"/>
    <row r="1178" ht="12.75" customHeight="1" x14ac:dyDescent="0.25"/>
    <row r="1179" ht="12.75" customHeight="1" x14ac:dyDescent="0.25"/>
    <row r="1180" ht="12.75" customHeight="1" x14ac:dyDescent="0.25"/>
    <row r="1181" ht="12.75" customHeight="1" x14ac:dyDescent="0.25"/>
    <row r="1182" ht="12.75" customHeight="1" x14ac:dyDescent="0.25"/>
    <row r="1183" ht="12.75" customHeight="1" x14ac:dyDescent="0.25"/>
    <row r="1184" ht="12.75" customHeight="1" x14ac:dyDescent="0.25"/>
    <row r="1185" ht="12.75" customHeight="1" x14ac:dyDescent="0.25"/>
    <row r="1186" ht="12.75" customHeight="1" x14ac:dyDescent="0.25"/>
    <row r="1187" ht="12.75" customHeight="1" x14ac:dyDescent="0.25"/>
    <row r="1188" ht="12.75" customHeight="1" x14ac:dyDescent="0.25"/>
    <row r="1189" ht="12.75" customHeight="1" x14ac:dyDescent="0.25"/>
    <row r="1190" ht="12.75" customHeight="1" x14ac:dyDescent="0.25"/>
    <row r="1191" ht="12.75" customHeight="1" x14ac:dyDescent="0.25"/>
    <row r="1192" ht="12.75" customHeight="1" x14ac:dyDescent="0.25"/>
    <row r="1193" ht="12.75" customHeight="1" x14ac:dyDescent="0.25"/>
    <row r="1194" ht="12.75" customHeight="1" x14ac:dyDescent="0.25"/>
    <row r="1195" ht="12.75" customHeight="1" x14ac:dyDescent="0.25"/>
    <row r="1196" ht="12.75" customHeight="1" x14ac:dyDescent="0.25"/>
    <row r="1197" ht="12.75" customHeight="1" x14ac:dyDescent="0.25"/>
    <row r="1198" ht="12.75" customHeight="1" x14ac:dyDescent="0.25"/>
    <row r="1199" ht="12.75" customHeight="1" x14ac:dyDescent="0.25"/>
    <row r="1200" ht="12.75" customHeight="1" x14ac:dyDescent="0.25"/>
    <row r="1201" ht="12.75" customHeight="1" x14ac:dyDescent="0.25"/>
    <row r="1202" ht="12.75" customHeight="1" x14ac:dyDescent="0.25"/>
    <row r="1203" ht="12.75" customHeight="1" x14ac:dyDescent="0.25"/>
    <row r="1204" ht="12.75" customHeight="1" x14ac:dyDescent="0.25"/>
    <row r="1205" ht="12.75" customHeight="1" x14ac:dyDescent="0.25"/>
    <row r="1206" ht="12.75" customHeight="1" x14ac:dyDescent="0.25"/>
    <row r="1207" ht="12.75" customHeight="1" x14ac:dyDescent="0.25"/>
    <row r="1208" ht="12.75" customHeight="1" x14ac:dyDescent="0.25"/>
    <row r="1209" ht="12.75" customHeight="1" x14ac:dyDescent="0.25"/>
    <row r="1210" ht="12.75" customHeight="1" x14ac:dyDescent="0.25"/>
    <row r="1211" ht="12.75" customHeight="1" x14ac:dyDescent="0.25"/>
    <row r="1212" ht="12.75" customHeight="1" x14ac:dyDescent="0.25"/>
    <row r="1213" ht="12.75" customHeight="1" x14ac:dyDescent="0.25"/>
    <row r="1214" ht="12.75" customHeight="1" x14ac:dyDescent="0.25"/>
    <row r="1215" ht="12.75" customHeight="1" x14ac:dyDescent="0.25"/>
    <row r="1216" ht="12.75" customHeight="1" x14ac:dyDescent="0.25"/>
    <row r="1217" ht="12.75" customHeight="1" x14ac:dyDescent="0.25"/>
    <row r="1218" ht="12.75" customHeight="1" x14ac:dyDescent="0.25"/>
    <row r="1219" ht="12.75" customHeight="1" x14ac:dyDescent="0.25"/>
    <row r="1220" ht="12.75" customHeight="1" x14ac:dyDescent="0.25"/>
    <row r="1221" ht="12.75" customHeight="1" x14ac:dyDescent="0.25"/>
    <row r="1222" ht="12.75" customHeight="1" x14ac:dyDescent="0.25"/>
    <row r="1223" ht="12.75" customHeight="1" x14ac:dyDescent="0.25"/>
    <row r="1224" ht="12.75" customHeight="1" x14ac:dyDescent="0.25"/>
    <row r="1225" ht="12.75" customHeight="1" x14ac:dyDescent="0.25"/>
    <row r="1226" ht="12.75" customHeight="1" x14ac:dyDescent="0.25"/>
    <row r="1227" ht="12.75" customHeight="1" x14ac:dyDescent="0.25"/>
    <row r="1228" ht="12.75" customHeight="1" x14ac:dyDescent="0.25"/>
    <row r="1229" ht="12.75" customHeight="1" x14ac:dyDescent="0.25"/>
    <row r="1230" ht="12.75" customHeight="1" x14ac:dyDescent="0.25"/>
    <row r="1231" ht="12.75" customHeight="1" x14ac:dyDescent="0.25"/>
    <row r="1232" ht="12.75" customHeight="1" x14ac:dyDescent="0.25"/>
    <row r="1233" ht="12.75" customHeight="1" x14ac:dyDescent="0.25"/>
    <row r="1234" ht="12.75" customHeight="1" x14ac:dyDescent="0.25"/>
    <row r="1235" ht="12.75" customHeight="1" x14ac:dyDescent="0.25"/>
    <row r="1236" ht="12.75" customHeight="1" x14ac:dyDescent="0.25"/>
    <row r="1237" ht="12.75" customHeight="1" x14ac:dyDescent="0.25"/>
    <row r="1238" ht="12.75" customHeight="1" x14ac:dyDescent="0.25"/>
    <row r="1239" ht="12.75" customHeight="1" x14ac:dyDescent="0.25"/>
    <row r="1240" ht="12.75" customHeight="1" x14ac:dyDescent="0.25"/>
    <row r="1241" ht="12.75" customHeight="1" x14ac:dyDescent="0.25"/>
    <row r="1242" ht="12.75" customHeight="1" x14ac:dyDescent="0.25"/>
    <row r="1243" ht="12.75" customHeight="1" x14ac:dyDescent="0.25"/>
    <row r="1244" ht="12.75" customHeight="1" x14ac:dyDescent="0.25"/>
    <row r="1245" ht="12.75" customHeight="1" x14ac:dyDescent="0.25"/>
    <row r="1246" ht="12.75" customHeight="1" x14ac:dyDescent="0.25"/>
    <row r="1247" ht="12.75" customHeight="1" x14ac:dyDescent="0.25"/>
    <row r="1248" ht="12.75" customHeight="1" x14ac:dyDescent="0.25"/>
    <row r="1249" ht="12.75" customHeight="1" x14ac:dyDescent="0.25"/>
    <row r="1250" ht="12.75" customHeight="1" x14ac:dyDescent="0.25"/>
    <row r="1251" ht="12.75" customHeight="1" x14ac:dyDescent="0.25"/>
    <row r="1252" ht="12.75" customHeight="1" x14ac:dyDescent="0.25"/>
    <row r="1253" ht="12.75" customHeight="1" x14ac:dyDescent="0.25"/>
    <row r="1254" ht="12.75" customHeight="1" x14ac:dyDescent="0.25"/>
    <row r="1255" ht="12.75" customHeight="1" x14ac:dyDescent="0.25"/>
    <row r="1256" ht="12.75" customHeight="1" x14ac:dyDescent="0.25"/>
    <row r="1257" ht="12.75" customHeight="1" x14ac:dyDescent="0.25"/>
    <row r="1258" ht="12.75" customHeight="1" x14ac:dyDescent="0.25"/>
    <row r="1259" ht="12.75" customHeight="1" x14ac:dyDescent="0.25"/>
    <row r="1260" ht="12.75" customHeight="1" x14ac:dyDescent="0.25"/>
    <row r="1261" ht="12.75" customHeight="1" x14ac:dyDescent="0.25"/>
    <row r="1262" ht="12.75" customHeight="1" x14ac:dyDescent="0.25"/>
    <row r="1263" ht="12.75" customHeight="1" x14ac:dyDescent="0.25"/>
    <row r="1264" ht="12.75" customHeight="1" x14ac:dyDescent="0.25"/>
    <row r="1265" ht="12.75" customHeight="1" x14ac:dyDescent="0.25"/>
    <row r="1266" ht="12.75" customHeight="1" x14ac:dyDescent="0.25"/>
    <row r="1267" ht="12.75" customHeight="1" x14ac:dyDescent="0.25"/>
    <row r="1268" ht="12.75" customHeight="1" x14ac:dyDescent="0.25"/>
    <row r="1269" ht="12.75" customHeight="1" x14ac:dyDescent="0.25"/>
    <row r="1270" ht="12.75" customHeight="1" x14ac:dyDescent="0.25"/>
    <row r="1271" ht="12.75" customHeight="1" x14ac:dyDescent="0.25"/>
    <row r="1272" ht="12.75" customHeight="1" x14ac:dyDescent="0.25"/>
    <row r="1273" ht="12.75" customHeight="1" x14ac:dyDescent="0.25"/>
    <row r="1274" ht="12.75" customHeight="1" x14ac:dyDescent="0.25"/>
    <row r="1275" ht="12.75" customHeight="1" x14ac:dyDescent="0.25"/>
    <row r="1276" ht="12.75" customHeight="1" x14ac:dyDescent="0.25"/>
    <row r="1277" ht="12.75" customHeight="1" x14ac:dyDescent="0.25"/>
    <row r="1278" ht="12.75" customHeight="1" x14ac:dyDescent="0.25"/>
    <row r="1279" ht="12.75" customHeight="1" x14ac:dyDescent="0.25"/>
    <row r="1280" ht="12.75" customHeight="1" x14ac:dyDescent="0.25"/>
    <row r="1281" ht="12.75" customHeight="1" x14ac:dyDescent="0.25"/>
    <row r="1282" ht="12.75" customHeight="1" x14ac:dyDescent="0.25"/>
    <row r="1283" ht="12.75" customHeight="1" x14ac:dyDescent="0.25"/>
    <row r="1284" ht="12.75" customHeight="1" x14ac:dyDescent="0.25"/>
    <row r="1285" ht="12.75" customHeight="1" x14ac:dyDescent="0.25"/>
    <row r="1286" ht="12.75" customHeight="1" x14ac:dyDescent="0.25"/>
    <row r="1287" ht="12.75" customHeight="1" x14ac:dyDescent="0.25"/>
    <row r="1288" ht="12.75" customHeight="1" x14ac:dyDescent="0.25"/>
    <row r="1289" ht="12.75" customHeight="1" x14ac:dyDescent="0.25"/>
    <row r="1290" ht="12.75" customHeight="1" x14ac:dyDescent="0.25"/>
    <row r="1291" ht="12.75" customHeight="1" x14ac:dyDescent="0.25"/>
    <row r="1292" ht="12.75" customHeight="1" x14ac:dyDescent="0.25"/>
    <row r="1293" ht="12.75" customHeight="1" x14ac:dyDescent="0.25"/>
    <row r="1294" ht="12.75" customHeight="1" x14ac:dyDescent="0.25"/>
    <row r="1295" ht="12.75" customHeight="1" x14ac:dyDescent="0.25"/>
    <row r="1296" ht="12.75" customHeight="1" x14ac:dyDescent="0.25"/>
    <row r="1297" ht="12.75" customHeight="1" x14ac:dyDescent="0.25"/>
    <row r="1298" ht="12.75" customHeight="1" x14ac:dyDescent="0.25"/>
    <row r="1299" ht="12.75" customHeight="1" x14ac:dyDescent="0.25"/>
    <row r="1300" ht="12.75" customHeight="1" x14ac:dyDescent="0.25"/>
    <row r="1301" ht="12.75" customHeight="1" x14ac:dyDescent="0.25"/>
    <row r="1302" ht="12.75" customHeight="1" x14ac:dyDescent="0.25"/>
    <row r="1303" ht="12.75" customHeight="1" x14ac:dyDescent="0.25"/>
    <row r="1304" ht="12.75" customHeight="1" x14ac:dyDescent="0.25"/>
    <row r="1305" ht="12.75" customHeight="1" x14ac:dyDescent="0.25"/>
    <row r="1306" ht="12.75" customHeight="1" x14ac:dyDescent="0.25"/>
    <row r="1307" ht="12.75" customHeight="1" x14ac:dyDescent="0.25"/>
    <row r="1308" ht="12.75" customHeight="1" x14ac:dyDescent="0.25"/>
    <row r="1309" ht="12.75" customHeight="1" x14ac:dyDescent="0.25"/>
    <row r="1310" ht="12.75" customHeight="1" x14ac:dyDescent="0.25"/>
    <row r="1311" ht="12.75" customHeight="1" x14ac:dyDescent="0.25"/>
    <row r="1312" ht="12.75" customHeight="1" x14ac:dyDescent="0.25"/>
    <row r="1313" ht="12.75" customHeight="1" x14ac:dyDescent="0.25"/>
    <row r="1314" ht="12.75" customHeight="1" x14ac:dyDescent="0.25"/>
    <row r="1315" ht="12.75" customHeight="1" x14ac:dyDescent="0.25"/>
    <row r="1316" ht="12.75" customHeight="1" x14ac:dyDescent="0.25"/>
    <row r="1317" ht="12.75" customHeight="1" x14ac:dyDescent="0.25"/>
    <row r="1318" ht="12.75" customHeight="1" x14ac:dyDescent="0.25"/>
    <row r="1319" ht="12.75" customHeight="1" x14ac:dyDescent="0.25"/>
    <row r="1320" ht="12.75" customHeight="1" x14ac:dyDescent="0.25"/>
    <row r="1321" ht="12.75" customHeight="1" x14ac:dyDescent="0.25"/>
    <row r="1322" ht="12.75" customHeight="1" x14ac:dyDescent="0.25"/>
    <row r="1323" ht="12.75" customHeight="1" x14ac:dyDescent="0.25"/>
    <row r="1324" ht="12.75" customHeight="1" x14ac:dyDescent="0.25"/>
    <row r="1325" ht="12.75" customHeight="1" x14ac:dyDescent="0.25"/>
    <row r="1326" ht="12.75" customHeight="1" x14ac:dyDescent="0.25"/>
    <row r="1327" ht="12.75" customHeight="1" x14ac:dyDescent="0.25"/>
    <row r="1328" ht="12.75" customHeight="1" x14ac:dyDescent="0.25"/>
    <row r="1329" ht="12.75" customHeight="1" x14ac:dyDescent="0.25"/>
    <row r="1330" ht="12.75" customHeight="1" x14ac:dyDescent="0.25"/>
    <row r="1331" ht="12.75" customHeight="1" x14ac:dyDescent="0.25"/>
    <row r="1332" ht="12.75" customHeight="1" x14ac:dyDescent="0.25"/>
    <row r="1333" ht="12.75" customHeight="1" x14ac:dyDescent="0.25"/>
    <row r="1334" ht="12.75" customHeight="1" x14ac:dyDescent="0.25"/>
    <row r="1335" ht="12.75" customHeight="1" x14ac:dyDescent="0.25"/>
    <row r="1336" ht="12.75" customHeight="1" x14ac:dyDescent="0.25"/>
    <row r="1337" ht="12.75" customHeight="1" x14ac:dyDescent="0.25"/>
    <row r="1338" ht="12.75" customHeight="1" x14ac:dyDescent="0.25"/>
    <row r="1339" ht="12.75" customHeight="1" x14ac:dyDescent="0.25"/>
    <row r="1340" ht="12.75" customHeight="1" x14ac:dyDescent="0.25"/>
    <row r="1341" ht="12.75" customHeight="1" x14ac:dyDescent="0.25"/>
    <row r="1342" ht="12.75" customHeight="1" x14ac:dyDescent="0.25"/>
    <row r="1343" ht="12.75" customHeight="1" x14ac:dyDescent="0.25"/>
    <row r="1344" ht="12.75" customHeight="1" x14ac:dyDescent="0.25"/>
    <row r="1345" ht="12.75" customHeight="1" x14ac:dyDescent="0.25"/>
    <row r="1346" ht="12.75" customHeight="1" x14ac:dyDescent="0.25"/>
    <row r="1347" ht="12.75" customHeight="1" x14ac:dyDescent="0.25"/>
    <row r="1348" ht="12.75" customHeight="1" x14ac:dyDescent="0.25"/>
    <row r="1349" ht="12.75" customHeight="1" x14ac:dyDescent="0.25"/>
    <row r="1350" ht="12.75" customHeight="1" x14ac:dyDescent="0.25"/>
    <row r="1351" ht="12.75" customHeight="1" x14ac:dyDescent="0.25"/>
    <row r="1352" ht="12.75" customHeight="1" x14ac:dyDescent="0.25"/>
    <row r="1353" ht="12.75" customHeight="1" x14ac:dyDescent="0.25"/>
    <row r="1354" ht="12.75" customHeight="1" x14ac:dyDescent="0.25"/>
    <row r="1355" ht="12.75" customHeight="1" x14ac:dyDescent="0.25"/>
    <row r="1356" ht="12.75" customHeight="1" x14ac:dyDescent="0.25"/>
    <row r="1357" ht="12.75" customHeight="1" x14ac:dyDescent="0.25"/>
    <row r="1358" ht="12.75" customHeight="1" x14ac:dyDescent="0.25"/>
    <row r="1359" ht="12.75" customHeight="1" x14ac:dyDescent="0.25"/>
    <row r="1360" ht="12.75" customHeight="1" x14ac:dyDescent="0.25"/>
    <row r="1361" ht="12.75" customHeight="1" x14ac:dyDescent="0.25"/>
    <row r="1362" ht="12.75" customHeight="1" x14ac:dyDescent="0.25"/>
    <row r="1363" ht="12.75" customHeight="1" x14ac:dyDescent="0.25"/>
    <row r="1364" ht="12.75" customHeight="1" x14ac:dyDescent="0.25"/>
    <row r="1365" ht="12.75" customHeight="1" x14ac:dyDescent="0.25"/>
    <row r="1366" ht="12.75" customHeight="1" x14ac:dyDescent="0.25"/>
    <row r="1367" ht="12.75" customHeight="1" x14ac:dyDescent="0.25"/>
    <row r="1368" ht="12.75" customHeight="1" x14ac:dyDescent="0.25"/>
    <row r="1369" ht="12.75" customHeight="1" x14ac:dyDescent="0.25"/>
    <row r="1370" ht="12.75" customHeight="1" x14ac:dyDescent="0.25"/>
    <row r="1371" ht="12.75" customHeight="1" x14ac:dyDescent="0.25"/>
    <row r="1372" ht="12.75" customHeight="1" x14ac:dyDescent="0.25"/>
    <row r="1373" ht="12.75" customHeight="1" x14ac:dyDescent="0.25"/>
    <row r="1374" ht="12.75" customHeight="1" x14ac:dyDescent="0.25"/>
    <row r="1375" ht="12.75" customHeight="1" x14ac:dyDescent="0.25"/>
    <row r="1376" ht="12.75" customHeight="1" x14ac:dyDescent="0.25"/>
    <row r="1377" ht="12.75" customHeight="1" x14ac:dyDescent="0.25"/>
    <row r="1378" ht="12.75" customHeight="1" x14ac:dyDescent="0.25"/>
    <row r="1379" ht="12.75" customHeight="1" x14ac:dyDescent="0.25"/>
    <row r="1380" ht="12.75" customHeight="1" x14ac:dyDescent="0.25"/>
    <row r="1381" ht="12.75" customHeight="1" x14ac:dyDescent="0.25"/>
    <row r="1382" ht="12.75" customHeight="1" x14ac:dyDescent="0.25"/>
    <row r="1383" ht="12.75" customHeight="1" x14ac:dyDescent="0.25"/>
    <row r="1384" ht="12.75" customHeight="1" x14ac:dyDescent="0.25"/>
    <row r="1385" ht="12.75" customHeight="1" x14ac:dyDescent="0.25"/>
    <row r="1386" ht="12.75" customHeight="1" x14ac:dyDescent="0.25"/>
    <row r="1387" ht="12.75" customHeight="1" x14ac:dyDescent="0.25"/>
    <row r="1388" ht="12.75" customHeight="1" x14ac:dyDescent="0.25"/>
    <row r="1389" ht="12.75" customHeight="1" x14ac:dyDescent="0.25"/>
    <row r="1390" ht="12.75" customHeight="1" x14ac:dyDescent="0.25"/>
    <row r="1391" ht="12.75" customHeight="1" x14ac:dyDescent="0.25"/>
    <row r="1392" ht="12.75" customHeight="1" x14ac:dyDescent="0.25"/>
    <row r="1393" ht="12.75" customHeight="1" x14ac:dyDescent="0.25"/>
    <row r="1394" ht="12.75" customHeight="1" x14ac:dyDescent="0.25"/>
    <row r="1395" ht="12.75" customHeight="1" x14ac:dyDescent="0.25"/>
    <row r="1396" ht="12.75" customHeight="1" x14ac:dyDescent="0.25"/>
    <row r="1397" ht="12.75" customHeight="1" x14ac:dyDescent="0.25"/>
    <row r="1398" ht="12.75" customHeight="1" x14ac:dyDescent="0.25"/>
    <row r="1399" ht="12.75" customHeight="1" x14ac:dyDescent="0.25"/>
    <row r="1400" ht="12.75" customHeight="1" x14ac:dyDescent="0.25"/>
    <row r="1401" ht="12.75" customHeight="1" x14ac:dyDescent="0.25"/>
    <row r="1402" ht="12.75" customHeight="1" x14ac:dyDescent="0.25"/>
    <row r="1403" ht="12.75" customHeight="1" x14ac:dyDescent="0.25"/>
    <row r="1404" ht="12.75" customHeight="1" x14ac:dyDescent="0.25"/>
    <row r="1405" ht="12.75" customHeight="1" x14ac:dyDescent="0.25"/>
    <row r="1406" ht="12.75" customHeight="1" x14ac:dyDescent="0.25"/>
    <row r="1407" ht="12.75" customHeight="1" x14ac:dyDescent="0.25"/>
    <row r="1408" ht="12.75" customHeight="1" x14ac:dyDescent="0.25"/>
    <row r="1409" ht="12.75" customHeight="1" x14ac:dyDescent="0.25"/>
    <row r="1410" ht="12.75" customHeight="1" x14ac:dyDescent="0.25"/>
    <row r="1411" ht="12.75" customHeight="1" x14ac:dyDescent="0.25"/>
    <row r="1412" ht="12.75" customHeight="1" x14ac:dyDescent="0.25"/>
    <row r="1413" ht="12.75" customHeight="1" x14ac:dyDescent="0.25"/>
    <row r="1414" ht="12.75" customHeight="1" x14ac:dyDescent="0.25"/>
    <row r="1415" ht="12.75" customHeight="1" x14ac:dyDescent="0.25"/>
    <row r="1416" ht="12.75" customHeight="1" x14ac:dyDescent="0.25"/>
    <row r="1417" ht="12.75" customHeight="1" x14ac:dyDescent="0.25"/>
    <row r="1418" ht="12.75" customHeight="1" x14ac:dyDescent="0.25"/>
    <row r="1419" ht="12.75" customHeight="1" x14ac:dyDescent="0.25"/>
    <row r="1420" ht="12.75" customHeight="1" x14ac:dyDescent="0.25"/>
    <row r="1421" ht="12.75" customHeight="1" x14ac:dyDescent="0.25"/>
    <row r="1422" ht="12.75" customHeight="1" x14ac:dyDescent="0.25"/>
    <row r="1423" ht="12.75" customHeight="1" x14ac:dyDescent="0.25"/>
    <row r="1424" ht="12.75" customHeight="1" x14ac:dyDescent="0.25"/>
    <row r="1425" ht="12.75" customHeight="1" x14ac:dyDescent="0.25"/>
    <row r="1426" ht="12.75" customHeight="1" x14ac:dyDescent="0.25"/>
    <row r="1427" ht="12.75" customHeight="1" x14ac:dyDescent="0.25"/>
    <row r="1428" ht="12.75" customHeight="1" x14ac:dyDescent="0.25"/>
    <row r="1429" ht="12.75" customHeight="1" x14ac:dyDescent="0.25"/>
    <row r="1430" ht="12.75" customHeight="1" x14ac:dyDescent="0.25"/>
    <row r="1431" ht="12.75" customHeight="1" x14ac:dyDescent="0.25"/>
    <row r="1432" ht="12.75" customHeight="1" x14ac:dyDescent="0.25"/>
    <row r="1433" ht="12.75" customHeight="1" x14ac:dyDescent="0.25"/>
    <row r="1434" ht="12.75" customHeight="1" x14ac:dyDescent="0.25"/>
    <row r="1435" ht="12.75" customHeight="1" x14ac:dyDescent="0.25"/>
    <row r="1436" ht="12.75" customHeight="1" x14ac:dyDescent="0.25"/>
    <row r="1437" ht="12.75" customHeight="1" x14ac:dyDescent="0.25"/>
    <row r="1438" ht="12.75" customHeight="1" x14ac:dyDescent="0.25"/>
    <row r="1439" ht="12.75" customHeight="1" x14ac:dyDescent="0.25"/>
    <row r="1440" ht="12.75" customHeight="1" x14ac:dyDescent="0.25"/>
    <row r="1441" ht="12.75" customHeight="1" x14ac:dyDescent="0.25"/>
    <row r="1442" ht="12.75" customHeight="1" x14ac:dyDescent="0.25"/>
    <row r="1443" ht="12.75" customHeight="1" x14ac:dyDescent="0.25"/>
    <row r="1444" ht="12.75" customHeight="1" x14ac:dyDescent="0.25"/>
    <row r="1445" ht="12.75" customHeight="1" x14ac:dyDescent="0.25"/>
    <row r="1446" ht="12.75" customHeight="1" x14ac:dyDescent="0.25"/>
    <row r="1447" ht="12.75" customHeight="1" x14ac:dyDescent="0.25"/>
    <row r="1448" ht="12.75" customHeight="1" x14ac:dyDescent="0.25"/>
    <row r="1449" ht="12.75" customHeight="1" x14ac:dyDescent="0.25"/>
    <row r="1450" ht="12.75" customHeight="1" x14ac:dyDescent="0.25"/>
    <row r="1451" ht="12.75" customHeight="1" x14ac:dyDescent="0.25"/>
    <row r="1452" ht="12.75" customHeight="1" x14ac:dyDescent="0.25"/>
    <row r="1453" ht="12.75" customHeight="1" x14ac:dyDescent="0.25"/>
    <row r="1454" ht="12.75" customHeight="1" x14ac:dyDescent="0.25"/>
    <row r="1455" ht="12.75" customHeight="1" x14ac:dyDescent="0.25"/>
    <row r="1456" ht="12.75" customHeight="1" x14ac:dyDescent="0.25"/>
    <row r="1457" ht="12.75" customHeight="1" x14ac:dyDescent="0.25"/>
    <row r="1458" ht="12.75" customHeight="1" x14ac:dyDescent="0.25"/>
    <row r="1459" ht="12.75" customHeight="1" x14ac:dyDescent="0.25"/>
    <row r="1460" ht="12.75" customHeight="1" x14ac:dyDescent="0.25"/>
    <row r="1461" ht="12.75" customHeight="1" x14ac:dyDescent="0.25"/>
    <row r="1462" ht="12.75" customHeight="1" x14ac:dyDescent="0.25"/>
    <row r="1463" ht="12.75" customHeight="1" x14ac:dyDescent="0.25"/>
    <row r="1464" ht="12.75" customHeight="1" x14ac:dyDescent="0.25"/>
    <row r="1465" ht="12.75" customHeight="1" x14ac:dyDescent="0.25"/>
    <row r="1466" ht="12.75" customHeight="1" x14ac:dyDescent="0.25"/>
    <row r="1467" ht="12.75" customHeight="1" x14ac:dyDescent="0.25"/>
    <row r="1468" ht="12.75" customHeight="1" x14ac:dyDescent="0.25"/>
    <row r="1469" ht="12.75" customHeight="1" x14ac:dyDescent="0.25"/>
    <row r="1470" ht="12.75" customHeight="1" x14ac:dyDescent="0.25"/>
    <row r="1471" ht="12.75" customHeight="1" x14ac:dyDescent="0.25"/>
    <row r="1472" ht="12.75" customHeight="1" x14ac:dyDescent="0.25"/>
    <row r="1473" ht="12.75" customHeight="1" x14ac:dyDescent="0.25"/>
    <row r="1474" ht="12.75" customHeight="1" x14ac:dyDescent="0.25"/>
    <row r="1475" ht="12.75" customHeight="1" x14ac:dyDescent="0.25"/>
    <row r="1476" ht="12.75" customHeight="1" x14ac:dyDescent="0.25"/>
    <row r="1477" ht="12.75" customHeight="1" x14ac:dyDescent="0.25"/>
    <row r="1478" ht="12.75" customHeight="1" x14ac:dyDescent="0.25"/>
    <row r="1479" ht="12.75" customHeight="1" x14ac:dyDescent="0.25"/>
    <row r="1480" ht="12.75" customHeight="1" x14ac:dyDescent="0.25"/>
    <row r="1481" ht="12.75" customHeight="1" x14ac:dyDescent="0.25"/>
    <row r="1482" ht="12.75" customHeight="1" x14ac:dyDescent="0.25"/>
    <row r="1483" ht="12.75" customHeight="1" x14ac:dyDescent="0.25"/>
    <row r="1484" ht="12.75" customHeight="1" x14ac:dyDescent="0.25"/>
    <row r="1485" ht="12.75" customHeight="1" x14ac:dyDescent="0.25"/>
    <row r="1486" ht="12.75" customHeight="1" x14ac:dyDescent="0.25"/>
    <row r="1487" ht="12.75" customHeight="1" x14ac:dyDescent="0.25"/>
    <row r="1488" ht="12.75" customHeight="1" x14ac:dyDescent="0.25"/>
    <row r="1489" ht="12.75" customHeight="1" x14ac:dyDescent="0.25"/>
    <row r="1490" ht="12.75" customHeight="1" x14ac:dyDescent="0.25"/>
    <row r="1491" ht="12.75" customHeight="1" x14ac:dyDescent="0.25"/>
    <row r="1492" ht="12.75" customHeight="1" x14ac:dyDescent="0.25"/>
    <row r="1493" ht="12.75" customHeight="1" x14ac:dyDescent="0.25"/>
    <row r="1494" ht="12.75" customHeight="1" x14ac:dyDescent="0.25"/>
    <row r="1495" ht="12.75" customHeight="1" x14ac:dyDescent="0.25"/>
    <row r="1496" ht="12.75" customHeight="1" x14ac:dyDescent="0.25"/>
    <row r="1497" ht="12.75" customHeight="1" x14ac:dyDescent="0.25"/>
    <row r="1498" ht="12.75" customHeight="1" x14ac:dyDescent="0.25"/>
    <row r="1499" ht="12.75" customHeight="1" x14ac:dyDescent="0.25"/>
    <row r="1500" ht="12.75" customHeight="1" x14ac:dyDescent="0.25"/>
    <row r="1501" ht="12.75" customHeight="1" x14ac:dyDescent="0.25"/>
    <row r="1502" ht="12.75" customHeight="1" x14ac:dyDescent="0.25"/>
    <row r="1503" ht="12.75" customHeight="1" x14ac:dyDescent="0.25"/>
    <row r="1504" ht="12.75" customHeight="1" x14ac:dyDescent="0.25"/>
    <row r="1505" ht="12.75" customHeight="1" x14ac:dyDescent="0.25"/>
    <row r="1506" ht="12.75" customHeight="1" x14ac:dyDescent="0.25"/>
    <row r="1507" ht="12.75" customHeight="1" x14ac:dyDescent="0.25"/>
    <row r="1508" ht="12.75" customHeight="1" x14ac:dyDescent="0.25"/>
    <row r="1509" ht="12.75" customHeight="1" x14ac:dyDescent="0.25"/>
    <row r="1510" ht="12.75" customHeight="1" x14ac:dyDescent="0.25"/>
    <row r="1511" ht="12.75" customHeight="1" x14ac:dyDescent="0.25"/>
    <row r="1512" ht="12.75" customHeight="1" x14ac:dyDescent="0.25"/>
    <row r="1513" ht="12.75" customHeight="1" x14ac:dyDescent="0.25"/>
    <row r="1514" ht="12.75" customHeight="1" x14ac:dyDescent="0.25"/>
    <row r="1515" ht="12.75" customHeight="1" x14ac:dyDescent="0.25"/>
    <row r="1516" ht="12.75" customHeight="1" x14ac:dyDescent="0.25"/>
    <row r="1517" ht="12.75" customHeight="1" x14ac:dyDescent="0.25"/>
    <row r="1518" ht="12.75" customHeight="1" x14ac:dyDescent="0.25"/>
    <row r="1519" ht="12.75" customHeight="1" x14ac:dyDescent="0.25"/>
    <row r="1520" ht="12.75" customHeight="1" x14ac:dyDescent="0.25"/>
    <row r="1521" ht="12.75" customHeight="1" x14ac:dyDescent="0.25"/>
    <row r="1522" ht="12.75" customHeight="1" x14ac:dyDescent="0.25"/>
    <row r="1523" ht="12.75" customHeight="1" x14ac:dyDescent="0.25"/>
    <row r="1524" ht="12.75" customHeight="1" x14ac:dyDescent="0.25"/>
    <row r="1525" ht="12.75" customHeight="1" x14ac:dyDescent="0.25"/>
    <row r="1526" ht="12.75" customHeight="1" x14ac:dyDescent="0.25"/>
    <row r="1527" ht="12.75" customHeight="1" x14ac:dyDescent="0.25"/>
    <row r="1528" ht="12.75" customHeight="1" x14ac:dyDescent="0.25"/>
    <row r="1529" ht="12.75" customHeight="1" x14ac:dyDescent="0.25"/>
    <row r="1530" ht="12.75" customHeight="1" x14ac:dyDescent="0.25"/>
    <row r="1531" ht="12.75" customHeight="1" x14ac:dyDescent="0.25"/>
    <row r="1532" ht="12.75" customHeight="1" x14ac:dyDescent="0.25"/>
    <row r="1533" ht="12.75" customHeight="1" x14ac:dyDescent="0.25"/>
    <row r="1534" ht="12.75" customHeight="1" x14ac:dyDescent="0.25"/>
    <row r="1535" ht="12.75" customHeight="1" x14ac:dyDescent="0.25"/>
    <row r="1536" ht="12.75" customHeight="1" x14ac:dyDescent="0.25"/>
    <row r="1537" ht="12.75" customHeight="1" x14ac:dyDescent="0.25"/>
    <row r="1538" ht="12.75" customHeight="1" x14ac:dyDescent="0.25"/>
    <row r="1539" ht="12.75" customHeight="1" x14ac:dyDescent="0.25"/>
    <row r="1540" ht="12.75" customHeight="1" x14ac:dyDescent="0.25"/>
    <row r="1541" ht="12.75" customHeight="1" x14ac:dyDescent="0.25"/>
    <row r="1542" ht="12.75" customHeight="1" x14ac:dyDescent="0.25"/>
    <row r="1543" ht="12.75" customHeight="1" x14ac:dyDescent="0.25"/>
    <row r="1544" ht="12.75" customHeight="1" x14ac:dyDescent="0.25"/>
    <row r="1545" ht="12.75" customHeight="1" x14ac:dyDescent="0.25"/>
    <row r="1546" ht="12.75" customHeight="1" x14ac:dyDescent="0.25"/>
    <row r="1547" ht="12.75" customHeight="1" x14ac:dyDescent="0.25"/>
    <row r="1548" ht="12.75" customHeight="1" x14ac:dyDescent="0.25"/>
    <row r="1549" ht="12.75" customHeight="1" x14ac:dyDescent="0.25"/>
    <row r="1550" ht="12.75" customHeight="1" x14ac:dyDescent="0.25"/>
    <row r="1551" ht="12.75" customHeight="1" x14ac:dyDescent="0.25"/>
    <row r="1552" ht="12.75" customHeight="1" x14ac:dyDescent="0.25"/>
    <row r="1553" ht="12.75" customHeight="1" x14ac:dyDescent="0.25"/>
    <row r="1554" ht="12.75" customHeight="1" x14ac:dyDescent="0.25"/>
    <row r="1555" ht="12.75" customHeight="1" x14ac:dyDescent="0.25"/>
    <row r="1556" ht="12.75" customHeight="1" x14ac:dyDescent="0.25"/>
    <row r="1557" ht="12.75" customHeight="1" x14ac:dyDescent="0.25"/>
    <row r="1558" ht="12.75" customHeight="1" x14ac:dyDescent="0.25"/>
    <row r="1559" ht="12.75" customHeight="1" x14ac:dyDescent="0.25"/>
    <row r="1560" ht="12.75" customHeight="1" x14ac:dyDescent="0.25"/>
    <row r="1561" ht="12.75" customHeight="1" x14ac:dyDescent="0.25"/>
    <row r="1562" ht="12.75" customHeight="1" x14ac:dyDescent="0.25"/>
    <row r="1563" ht="12.75" customHeight="1" x14ac:dyDescent="0.25"/>
    <row r="1564" ht="12.75" customHeight="1" x14ac:dyDescent="0.25"/>
    <row r="1565" ht="12.75" customHeight="1" x14ac:dyDescent="0.25"/>
    <row r="1566" ht="12.75" customHeight="1" x14ac:dyDescent="0.25"/>
    <row r="1567" ht="12.75" customHeight="1" x14ac:dyDescent="0.25"/>
    <row r="1568" ht="12.75" customHeight="1" x14ac:dyDescent="0.25"/>
    <row r="1569" ht="12.75" customHeight="1" x14ac:dyDescent="0.25"/>
    <row r="1570" ht="12.75" customHeight="1" x14ac:dyDescent="0.25"/>
    <row r="1571" ht="12.75" customHeight="1" x14ac:dyDescent="0.25"/>
    <row r="1572" ht="12.75" customHeight="1" x14ac:dyDescent="0.25"/>
    <row r="1573" ht="12.75" customHeight="1" x14ac:dyDescent="0.25"/>
    <row r="1574" ht="12.75" customHeight="1" x14ac:dyDescent="0.25"/>
    <row r="1575" ht="12.75" customHeight="1" x14ac:dyDescent="0.25"/>
    <row r="1576" ht="12.75" customHeight="1" x14ac:dyDescent="0.25"/>
    <row r="1577" ht="12.75" customHeight="1" x14ac:dyDescent="0.25"/>
    <row r="1578" ht="12.75" customHeight="1" x14ac:dyDescent="0.25"/>
    <row r="1579" ht="12.75" customHeight="1" x14ac:dyDescent="0.25"/>
    <row r="1580" ht="12.75" customHeight="1" x14ac:dyDescent="0.25"/>
    <row r="1581" ht="12.75" customHeight="1" x14ac:dyDescent="0.25"/>
    <row r="1582" ht="12.75" customHeight="1" x14ac:dyDescent="0.25"/>
    <row r="1583" ht="12.75" customHeight="1" x14ac:dyDescent="0.25"/>
    <row r="1584" ht="12.75" customHeight="1" x14ac:dyDescent="0.25"/>
    <row r="1585" ht="12.75" customHeight="1" x14ac:dyDescent="0.25"/>
    <row r="1586" ht="12.75" customHeight="1" x14ac:dyDescent="0.25"/>
    <row r="1587" ht="12.75" customHeight="1" x14ac:dyDescent="0.25"/>
    <row r="1588" ht="12.75" customHeight="1" x14ac:dyDescent="0.25"/>
    <row r="1589" ht="12.75" customHeight="1" x14ac:dyDescent="0.25"/>
    <row r="1590" ht="12.75" customHeight="1" x14ac:dyDescent="0.25"/>
    <row r="1591" ht="12.75" customHeight="1" x14ac:dyDescent="0.25"/>
    <row r="1592" ht="12.75" customHeight="1" x14ac:dyDescent="0.25"/>
    <row r="1593" ht="12.75" customHeight="1" x14ac:dyDescent="0.25"/>
    <row r="1594" ht="12.75" customHeight="1" x14ac:dyDescent="0.25"/>
    <row r="1595" ht="12.75" customHeight="1" x14ac:dyDescent="0.25"/>
    <row r="1596" ht="12.75" customHeight="1" x14ac:dyDescent="0.25"/>
    <row r="1597" ht="12.75" customHeight="1" x14ac:dyDescent="0.25"/>
    <row r="1598" ht="12.75" customHeight="1" x14ac:dyDescent="0.25"/>
    <row r="1599" ht="12.75" customHeight="1" x14ac:dyDescent="0.25"/>
    <row r="1600" ht="12.75" customHeight="1" x14ac:dyDescent="0.25"/>
    <row r="1601" ht="12.75" customHeight="1" x14ac:dyDescent="0.25"/>
    <row r="1602" ht="12.75" customHeight="1" x14ac:dyDescent="0.25"/>
    <row r="1603" ht="12.75" customHeight="1" x14ac:dyDescent="0.25"/>
    <row r="1604" ht="12.75" customHeight="1" x14ac:dyDescent="0.25"/>
    <row r="1605" ht="12.75" customHeight="1" x14ac:dyDescent="0.25"/>
    <row r="1606" ht="12.75" customHeight="1" x14ac:dyDescent="0.25"/>
    <row r="1607" ht="12.75" customHeight="1" x14ac:dyDescent="0.25"/>
    <row r="1608" ht="12.75" customHeight="1" x14ac:dyDescent="0.25"/>
    <row r="1609" ht="12.75" customHeight="1" x14ac:dyDescent="0.25"/>
    <row r="1610" ht="12.75" customHeight="1" x14ac:dyDescent="0.25"/>
    <row r="1611" ht="12.75" customHeight="1" x14ac:dyDescent="0.25"/>
    <row r="1612" ht="12.75" customHeight="1" x14ac:dyDescent="0.25"/>
    <row r="1613" ht="12.75" customHeight="1" x14ac:dyDescent="0.25"/>
    <row r="1614" ht="12.75" customHeight="1" x14ac:dyDescent="0.25"/>
    <row r="1615" ht="12.75" customHeight="1" x14ac:dyDescent="0.25"/>
    <row r="1616" ht="12.75" customHeight="1" x14ac:dyDescent="0.25"/>
    <row r="1617" ht="12.75" customHeight="1" x14ac:dyDescent="0.25"/>
    <row r="1618" ht="12.75" customHeight="1" x14ac:dyDescent="0.25"/>
    <row r="1619" ht="12.75" customHeight="1" x14ac:dyDescent="0.25"/>
    <row r="1620" ht="12.75" customHeight="1" x14ac:dyDescent="0.25"/>
    <row r="1621" ht="12.75" customHeight="1" x14ac:dyDescent="0.25"/>
    <row r="1622" ht="12.75" customHeight="1" x14ac:dyDescent="0.25"/>
    <row r="1623" ht="12.75" customHeight="1" x14ac:dyDescent="0.25"/>
    <row r="1624" ht="12.75" customHeight="1" x14ac:dyDescent="0.25"/>
    <row r="1625" ht="12.75" customHeight="1" x14ac:dyDescent="0.25"/>
    <row r="1626" ht="12.75" customHeight="1" x14ac:dyDescent="0.25"/>
    <row r="1627" ht="12.75" customHeight="1" x14ac:dyDescent="0.25"/>
    <row r="1628" ht="12.75" customHeight="1" x14ac:dyDescent="0.25"/>
    <row r="1629" ht="12.75" customHeight="1" x14ac:dyDescent="0.25"/>
    <row r="1630" ht="12.75" customHeight="1" x14ac:dyDescent="0.25"/>
    <row r="1631" ht="12.75" customHeight="1" x14ac:dyDescent="0.25"/>
    <row r="1632" ht="12.75" customHeight="1" x14ac:dyDescent="0.25"/>
    <row r="1633" ht="12.75" customHeight="1" x14ac:dyDescent="0.25"/>
    <row r="1634" ht="12.75" customHeight="1" x14ac:dyDescent="0.25"/>
    <row r="1635" ht="12.75" customHeight="1" x14ac:dyDescent="0.25"/>
    <row r="1636" ht="12.75" customHeight="1" x14ac:dyDescent="0.25"/>
    <row r="1637" ht="12.75" customHeight="1" x14ac:dyDescent="0.25"/>
    <row r="1638" ht="12.75" customHeight="1" x14ac:dyDescent="0.25"/>
    <row r="1639" ht="12.75" customHeight="1" x14ac:dyDescent="0.25"/>
    <row r="1640" ht="12.75" customHeight="1" x14ac:dyDescent="0.25"/>
    <row r="1641" ht="12.75" customHeight="1" x14ac:dyDescent="0.25"/>
    <row r="1642" ht="12.75" customHeight="1" x14ac:dyDescent="0.25"/>
    <row r="1643" ht="12.75" customHeight="1" x14ac:dyDescent="0.25"/>
    <row r="1644" ht="12.75" customHeight="1" x14ac:dyDescent="0.25"/>
    <row r="1645" ht="12.75" customHeight="1" x14ac:dyDescent="0.25"/>
    <row r="1646" ht="12.75" customHeight="1" x14ac:dyDescent="0.25"/>
    <row r="1647" ht="12.75" customHeight="1" x14ac:dyDescent="0.25"/>
    <row r="1648" ht="12.75" customHeight="1" x14ac:dyDescent="0.25"/>
    <row r="1649" ht="12.75" customHeight="1" x14ac:dyDescent="0.25"/>
    <row r="1650" ht="12.75" customHeight="1" x14ac:dyDescent="0.25"/>
    <row r="1651" ht="12.75" customHeight="1" x14ac:dyDescent="0.25"/>
    <row r="1652" ht="12.75" customHeight="1" x14ac:dyDescent="0.25"/>
    <row r="1653" ht="12.75" customHeight="1" x14ac:dyDescent="0.25"/>
    <row r="1654" ht="12.75" customHeight="1" x14ac:dyDescent="0.25"/>
    <row r="1655" ht="12.75" customHeight="1" x14ac:dyDescent="0.25"/>
    <row r="1656" ht="12.75" customHeight="1" x14ac:dyDescent="0.25"/>
    <row r="1657" ht="12.75" customHeight="1" x14ac:dyDescent="0.25"/>
    <row r="1658" ht="12.75" customHeight="1" x14ac:dyDescent="0.25"/>
    <row r="1659" ht="12.75" customHeight="1" x14ac:dyDescent="0.25"/>
    <row r="1660" ht="12.75" customHeight="1" x14ac:dyDescent="0.25"/>
    <row r="1661" ht="12.75" customHeight="1" x14ac:dyDescent="0.25"/>
    <row r="1662" ht="12.75" customHeight="1" x14ac:dyDescent="0.25"/>
    <row r="1663" ht="12.75" customHeight="1" x14ac:dyDescent="0.25"/>
    <row r="1664" ht="12.75" customHeight="1" x14ac:dyDescent="0.25"/>
    <row r="1665" ht="12.75" customHeight="1" x14ac:dyDescent="0.25"/>
    <row r="1666" ht="12.75" customHeight="1" x14ac:dyDescent="0.25"/>
    <row r="1667" ht="12.75" customHeight="1" x14ac:dyDescent="0.25"/>
    <row r="1668" ht="12.75" customHeight="1" x14ac:dyDescent="0.25"/>
    <row r="1669" ht="12.75" customHeight="1" x14ac:dyDescent="0.25"/>
    <row r="1670" ht="12.75" customHeight="1" x14ac:dyDescent="0.25"/>
    <row r="1671" ht="12.75" customHeight="1" x14ac:dyDescent="0.25"/>
    <row r="1672" ht="12.75" customHeight="1" x14ac:dyDescent="0.25"/>
    <row r="1673" ht="12.75" customHeight="1" x14ac:dyDescent="0.25"/>
    <row r="1674" ht="12.75" customHeight="1" x14ac:dyDescent="0.25"/>
    <row r="1675" ht="12.75" customHeight="1" x14ac:dyDescent="0.25"/>
    <row r="1676" ht="12.75" customHeight="1" x14ac:dyDescent="0.25"/>
    <row r="1677" ht="12.75" customHeight="1" x14ac:dyDescent="0.25"/>
    <row r="1678" ht="12.75" customHeight="1" x14ac:dyDescent="0.25"/>
    <row r="1679" ht="12.75" customHeight="1" x14ac:dyDescent="0.25"/>
    <row r="1680" ht="12.75" customHeight="1" x14ac:dyDescent="0.25"/>
    <row r="1681" ht="12.75" customHeight="1" x14ac:dyDescent="0.25"/>
    <row r="1682" ht="12.75" customHeight="1" x14ac:dyDescent="0.25"/>
    <row r="1683" ht="12.75" customHeight="1" x14ac:dyDescent="0.25"/>
    <row r="1684" ht="12.75" customHeight="1" x14ac:dyDescent="0.25"/>
    <row r="1685" ht="12.75" customHeight="1" x14ac:dyDescent="0.25"/>
    <row r="1686" ht="12.75" customHeight="1" x14ac:dyDescent="0.25"/>
    <row r="1687" ht="12.75" customHeight="1" x14ac:dyDescent="0.25"/>
    <row r="1688" ht="12.75" customHeight="1" x14ac:dyDescent="0.25"/>
    <row r="1689" ht="12.75" customHeight="1" x14ac:dyDescent="0.25"/>
    <row r="1690" ht="12.75" customHeight="1" x14ac:dyDescent="0.25"/>
    <row r="1691" ht="12.75" customHeight="1" x14ac:dyDescent="0.25"/>
    <row r="1692" ht="12.75" customHeight="1" x14ac:dyDescent="0.25"/>
    <row r="1693" ht="12.75" customHeight="1" x14ac:dyDescent="0.25"/>
    <row r="1694" ht="12.75" customHeight="1" x14ac:dyDescent="0.25"/>
    <row r="1695" ht="12.75" customHeight="1" x14ac:dyDescent="0.25"/>
    <row r="1696" ht="12.75" customHeight="1" x14ac:dyDescent="0.25"/>
    <row r="1697" ht="12.75" customHeight="1" x14ac:dyDescent="0.25"/>
    <row r="1698" ht="12.75" customHeight="1" x14ac:dyDescent="0.25"/>
    <row r="1699" ht="12.75" customHeight="1" x14ac:dyDescent="0.25"/>
    <row r="1700" ht="12.75" customHeight="1" x14ac:dyDescent="0.25"/>
    <row r="1701" ht="12.75" customHeight="1" x14ac:dyDescent="0.25"/>
    <row r="1702" ht="12.75" customHeight="1" x14ac:dyDescent="0.25"/>
    <row r="1703" ht="12.75" customHeight="1" x14ac:dyDescent="0.25"/>
    <row r="1704" ht="12.75" customHeight="1" x14ac:dyDescent="0.25"/>
    <row r="1705" ht="12.75" customHeight="1" x14ac:dyDescent="0.25"/>
    <row r="1706" ht="12.75" customHeight="1" x14ac:dyDescent="0.25"/>
    <row r="1707" ht="12.75" customHeight="1" x14ac:dyDescent="0.25"/>
    <row r="1708" ht="12.75" customHeight="1" x14ac:dyDescent="0.25"/>
    <row r="1709" ht="12.75" customHeight="1" x14ac:dyDescent="0.25"/>
    <row r="1710" ht="12.75" customHeight="1" x14ac:dyDescent="0.25"/>
    <row r="1711" ht="12.75" customHeight="1" x14ac:dyDescent="0.25"/>
    <row r="1712" ht="12.75" customHeight="1" x14ac:dyDescent="0.25"/>
    <row r="1713" ht="12.75" customHeight="1" x14ac:dyDescent="0.25"/>
    <row r="1714" ht="12.75" customHeight="1" x14ac:dyDescent="0.25"/>
    <row r="1715" ht="12.75" customHeight="1" x14ac:dyDescent="0.25"/>
    <row r="1716" ht="12.75" customHeight="1" x14ac:dyDescent="0.25"/>
    <row r="1717" ht="12.75" customHeight="1" x14ac:dyDescent="0.25"/>
    <row r="1718" ht="12.75" customHeight="1" x14ac:dyDescent="0.25"/>
    <row r="1719" ht="12.75" customHeight="1" x14ac:dyDescent="0.25"/>
    <row r="1720" ht="12.75" customHeight="1" x14ac:dyDescent="0.25"/>
    <row r="1721" ht="12.75" customHeight="1" x14ac:dyDescent="0.25"/>
    <row r="1722" ht="12.75" customHeight="1" x14ac:dyDescent="0.25"/>
    <row r="1723" ht="12.75" customHeight="1" x14ac:dyDescent="0.25"/>
    <row r="1724" ht="12.75" customHeight="1" x14ac:dyDescent="0.25"/>
    <row r="1725" ht="12.75" customHeight="1" x14ac:dyDescent="0.25"/>
    <row r="1726" ht="12.75" customHeight="1" x14ac:dyDescent="0.25"/>
    <row r="1727" ht="12.75" customHeight="1" x14ac:dyDescent="0.25"/>
    <row r="1728" ht="12.75" customHeight="1" x14ac:dyDescent="0.25"/>
    <row r="1729" ht="12.75" customHeight="1" x14ac:dyDescent="0.25"/>
    <row r="1730" ht="12.75" customHeight="1" x14ac:dyDescent="0.25"/>
    <row r="1731" ht="12.75" customHeight="1" x14ac:dyDescent="0.25"/>
    <row r="1732" ht="12.75" customHeight="1" x14ac:dyDescent="0.25"/>
    <row r="1733" ht="12.75" customHeight="1" x14ac:dyDescent="0.25"/>
    <row r="1734" ht="12.75" customHeight="1" x14ac:dyDescent="0.25"/>
    <row r="1735" ht="12.75" customHeight="1" x14ac:dyDescent="0.25"/>
    <row r="1736" ht="12.75" customHeight="1" x14ac:dyDescent="0.25"/>
    <row r="1737" ht="12.75" customHeight="1" x14ac:dyDescent="0.25"/>
    <row r="1738" ht="12.75" customHeight="1" x14ac:dyDescent="0.25"/>
    <row r="1739" ht="12.75" customHeight="1" x14ac:dyDescent="0.25"/>
    <row r="1740" ht="12.75" customHeight="1" x14ac:dyDescent="0.25"/>
    <row r="1741" ht="12.75" customHeight="1" x14ac:dyDescent="0.25"/>
    <row r="1742" ht="12.75" customHeight="1" x14ac:dyDescent="0.25"/>
    <row r="1743" ht="12.75" customHeight="1" x14ac:dyDescent="0.25"/>
    <row r="1744" ht="12.75" customHeight="1" x14ac:dyDescent="0.25"/>
    <row r="1745" ht="12.75" customHeight="1" x14ac:dyDescent="0.25"/>
    <row r="1746" ht="12.75" customHeight="1" x14ac:dyDescent="0.25"/>
    <row r="1747" ht="12.75" customHeight="1" x14ac:dyDescent="0.25"/>
    <row r="1748" ht="12.75" customHeight="1" x14ac:dyDescent="0.25"/>
    <row r="1749" ht="12.75" customHeight="1" x14ac:dyDescent="0.25"/>
    <row r="1750" ht="12.75" customHeight="1" x14ac:dyDescent="0.25"/>
    <row r="1751" ht="12.75" customHeight="1" x14ac:dyDescent="0.25"/>
    <row r="1752" ht="12.75" customHeight="1" x14ac:dyDescent="0.25"/>
    <row r="1753" ht="12.75" customHeight="1" x14ac:dyDescent="0.25"/>
    <row r="1754" ht="12.75" customHeight="1" x14ac:dyDescent="0.25"/>
    <row r="1755" ht="12.75" customHeight="1" x14ac:dyDescent="0.25"/>
    <row r="1756" ht="12.75" customHeight="1" x14ac:dyDescent="0.25"/>
    <row r="1757" ht="12.75" customHeight="1" x14ac:dyDescent="0.25"/>
    <row r="1758" ht="12.75" customHeight="1" x14ac:dyDescent="0.25"/>
    <row r="1759" ht="12.75" customHeight="1" x14ac:dyDescent="0.25"/>
    <row r="1760" ht="12.75" customHeight="1" x14ac:dyDescent="0.25"/>
    <row r="1761" ht="12.75" customHeight="1" x14ac:dyDescent="0.25"/>
    <row r="1762" ht="12.75" customHeight="1" x14ac:dyDescent="0.25"/>
    <row r="1763" ht="12.75" customHeight="1" x14ac:dyDescent="0.25"/>
    <row r="1764" ht="12.75" customHeight="1" x14ac:dyDescent="0.25"/>
    <row r="1765" ht="12.75" customHeight="1" x14ac:dyDescent="0.25"/>
    <row r="1766" ht="12.75" customHeight="1" x14ac:dyDescent="0.25"/>
    <row r="1767" ht="12.75" customHeight="1" x14ac:dyDescent="0.25"/>
    <row r="1768" ht="12.75" customHeight="1" x14ac:dyDescent="0.25"/>
    <row r="1769" ht="12.75" customHeight="1" x14ac:dyDescent="0.25"/>
    <row r="1770" ht="12.75" customHeight="1" x14ac:dyDescent="0.25"/>
    <row r="1771" ht="12.75" customHeight="1" x14ac:dyDescent="0.25"/>
    <row r="1772" ht="12.75" customHeight="1" x14ac:dyDescent="0.25"/>
    <row r="1773" ht="12.75" customHeight="1" x14ac:dyDescent="0.25"/>
    <row r="1774" ht="12.75" customHeight="1" x14ac:dyDescent="0.25"/>
    <row r="1775" ht="12.75" customHeight="1" x14ac:dyDescent="0.25"/>
    <row r="1776" ht="12.75" customHeight="1" x14ac:dyDescent="0.25"/>
    <row r="1777" ht="12.75" customHeight="1" x14ac:dyDescent="0.25"/>
    <row r="1778" ht="12.75" customHeight="1" x14ac:dyDescent="0.25"/>
    <row r="1779" ht="12.75" customHeight="1" x14ac:dyDescent="0.25"/>
    <row r="1780" ht="12.75" customHeight="1" x14ac:dyDescent="0.25"/>
    <row r="1781" ht="12.75" customHeight="1" x14ac:dyDescent="0.25"/>
    <row r="1782" ht="12.75" customHeight="1" x14ac:dyDescent="0.25"/>
    <row r="1783" ht="12.75" customHeight="1" x14ac:dyDescent="0.25"/>
    <row r="1784" ht="12.75" customHeight="1" x14ac:dyDescent="0.25"/>
    <row r="1785" ht="12.75" customHeight="1" x14ac:dyDescent="0.25"/>
    <row r="1786" ht="12.75" customHeight="1" x14ac:dyDescent="0.25"/>
    <row r="1787" ht="12.75" customHeight="1" x14ac:dyDescent="0.25"/>
    <row r="1788" ht="12.75" customHeight="1" x14ac:dyDescent="0.25"/>
    <row r="1789" ht="12.75" customHeight="1" x14ac:dyDescent="0.25"/>
    <row r="1790" ht="12.75" customHeight="1" x14ac:dyDescent="0.25"/>
    <row r="1791" ht="12.75" customHeight="1" x14ac:dyDescent="0.25"/>
    <row r="1792" ht="12.75" customHeight="1" x14ac:dyDescent="0.25"/>
    <row r="1793" ht="12.75" customHeight="1" x14ac:dyDescent="0.25"/>
    <row r="1794" ht="12.75" customHeight="1" x14ac:dyDescent="0.25"/>
    <row r="1795" ht="12.75" customHeight="1" x14ac:dyDescent="0.25"/>
    <row r="1796" ht="12.75" customHeight="1" x14ac:dyDescent="0.25"/>
    <row r="1797" ht="12.75" customHeight="1" x14ac:dyDescent="0.25"/>
    <row r="1798" ht="12.75" customHeight="1" x14ac:dyDescent="0.25"/>
    <row r="1799" ht="12.75" customHeight="1" x14ac:dyDescent="0.25"/>
    <row r="1800" ht="12.75" customHeight="1" x14ac:dyDescent="0.25"/>
    <row r="1801" ht="12.75" customHeight="1" x14ac:dyDescent="0.25"/>
    <row r="1802" ht="12.75" customHeight="1" x14ac:dyDescent="0.25"/>
    <row r="1803" ht="12.75" customHeight="1" x14ac:dyDescent="0.25"/>
    <row r="1804" ht="12.75" customHeight="1" x14ac:dyDescent="0.25"/>
    <row r="1805" ht="12.75" customHeight="1" x14ac:dyDescent="0.25"/>
    <row r="1806" ht="12.75" customHeight="1" x14ac:dyDescent="0.25"/>
    <row r="1807" ht="12.75" customHeight="1" x14ac:dyDescent="0.25"/>
    <row r="1808" ht="12.75" customHeight="1" x14ac:dyDescent="0.25"/>
    <row r="1809" ht="12.75" customHeight="1" x14ac:dyDescent="0.25"/>
    <row r="1810" ht="12.75" customHeight="1" x14ac:dyDescent="0.25"/>
    <row r="1811" ht="12.75" customHeight="1" x14ac:dyDescent="0.25"/>
    <row r="1812" ht="12.75" customHeight="1" x14ac:dyDescent="0.25"/>
    <row r="1813" ht="12.75" customHeight="1" x14ac:dyDescent="0.25"/>
    <row r="1814" ht="12.75" customHeight="1" x14ac:dyDescent="0.25"/>
    <row r="1815" ht="12.75" customHeight="1" x14ac:dyDescent="0.25"/>
    <row r="1816" ht="12.75" customHeight="1" x14ac:dyDescent="0.25"/>
    <row r="1817" ht="12.75" customHeight="1" x14ac:dyDescent="0.25"/>
    <row r="1818" ht="12.75" customHeight="1" x14ac:dyDescent="0.25"/>
    <row r="1819" ht="12.75" customHeight="1" x14ac:dyDescent="0.25"/>
    <row r="1820" ht="12.75" customHeight="1" x14ac:dyDescent="0.25"/>
    <row r="1821" ht="12.75" customHeight="1" x14ac:dyDescent="0.25"/>
    <row r="1822" ht="12.75" customHeight="1" x14ac:dyDescent="0.25"/>
    <row r="1823" ht="12.75" customHeight="1" x14ac:dyDescent="0.25"/>
    <row r="1824" ht="12.75" customHeight="1" x14ac:dyDescent="0.25"/>
    <row r="1825" ht="12.75" customHeight="1" x14ac:dyDescent="0.25"/>
    <row r="1826" ht="12.75" customHeight="1" x14ac:dyDescent="0.25"/>
    <row r="1827" ht="12.75" customHeight="1" x14ac:dyDescent="0.25"/>
    <row r="1828" ht="12.75" customHeight="1" x14ac:dyDescent="0.25"/>
    <row r="1829" ht="12.75" customHeight="1" x14ac:dyDescent="0.25"/>
    <row r="1830" ht="12.75" customHeight="1" x14ac:dyDescent="0.25"/>
    <row r="1831" ht="12.75" customHeight="1" x14ac:dyDescent="0.25"/>
    <row r="1832" ht="12.75" customHeight="1" x14ac:dyDescent="0.25"/>
    <row r="1833" ht="12.75" customHeight="1" x14ac:dyDescent="0.25"/>
    <row r="1834" ht="12.75" customHeight="1" x14ac:dyDescent="0.25"/>
    <row r="1835" ht="12.75" customHeight="1" x14ac:dyDescent="0.25"/>
    <row r="1836" ht="12.75" customHeight="1" x14ac:dyDescent="0.25"/>
    <row r="1837" ht="12.75" customHeight="1" x14ac:dyDescent="0.25"/>
    <row r="1838" ht="12.75" customHeight="1" x14ac:dyDescent="0.25"/>
    <row r="1839" ht="12.75" customHeight="1" x14ac:dyDescent="0.25"/>
    <row r="1840" ht="12.75" customHeight="1" x14ac:dyDescent="0.25"/>
    <row r="1841" ht="12.75" customHeight="1" x14ac:dyDescent="0.25"/>
    <row r="1842" ht="12.75" customHeight="1" x14ac:dyDescent="0.25"/>
    <row r="1843" ht="12.75" customHeight="1" x14ac:dyDescent="0.25"/>
    <row r="1844" ht="12.75" customHeight="1" x14ac:dyDescent="0.25"/>
    <row r="1845" ht="12.75" customHeight="1" x14ac:dyDescent="0.25"/>
    <row r="1846" ht="12.75" customHeight="1" x14ac:dyDescent="0.25"/>
    <row r="1847" ht="12.75" customHeight="1" x14ac:dyDescent="0.25"/>
    <row r="1848" ht="12.75" customHeight="1" x14ac:dyDescent="0.25"/>
    <row r="1849" ht="12.75" customHeight="1" x14ac:dyDescent="0.25"/>
    <row r="1850" ht="12.75" customHeight="1" x14ac:dyDescent="0.25"/>
    <row r="1851" ht="12.75" customHeight="1" x14ac:dyDescent="0.25"/>
    <row r="1852" ht="12.75" customHeight="1" x14ac:dyDescent="0.25"/>
    <row r="1853" ht="12.75" customHeight="1" x14ac:dyDescent="0.25"/>
    <row r="1854" ht="12.75" customHeight="1" x14ac:dyDescent="0.25"/>
    <row r="1855" ht="12.75" customHeight="1" x14ac:dyDescent="0.25"/>
    <row r="1856" ht="12.75" customHeight="1" x14ac:dyDescent="0.25"/>
    <row r="1857" ht="12.75" customHeight="1" x14ac:dyDescent="0.25"/>
    <row r="1858" ht="12.75" customHeight="1" x14ac:dyDescent="0.25"/>
    <row r="1859" ht="12.75" customHeight="1" x14ac:dyDescent="0.25"/>
    <row r="1860" ht="12.75" customHeight="1" x14ac:dyDescent="0.25"/>
    <row r="1861" ht="12.75" customHeight="1" x14ac:dyDescent="0.25"/>
    <row r="1862" ht="12.75" customHeight="1" x14ac:dyDescent="0.25"/>
    <row r="1863" ht="12.75" customHeight="1" x14ac:dyDescent="0.25"/>
    <row r="1864" ht="12.75" customHeight="1" x14ac:dyDescent="0.25"/>
    <row r="1865" ht="12.75" customHeight="1" x14ac:dyDescent="0.25"/>
    <row r="1866" ht="12.75" customHeight="1" x14ac:dyDescent="0.25"/>
    <row r="1867" ht="12.75" customHeight="1" x14ac:dyDescent="0.25"/>
    <row r="1868" ht="12.75" customHeight="1" x14ac:dyDescent="0.25"/>
    <row r="1869" ht="12.75" customHeight="1" x14ac:dyDescent="0.25"/>
    <row r="1870" ht="12.75" customHeight="1" x14ac:dyDescent="0.25"/>
    <row r="1871" ht="12.75" customHeight="1" x14ac:dyDescent="0.25"/>
    <row r="1872" ht="12.75" customHeight="1" x14ac:dyDescent="0.25"/>
    <row r="1873" ht="12.75" customHeight="1" x14ac:dyDescent="0.25"/>
    <row r="1874" ht="12.75" customHeight="1" x14ac:dyDescent="0.25"/>
    <row r="1875" ht="12.75" customHeight="1" x14ac:dyDescent="0.25"/>
    <row r="1876" ht="12.75" customHeight="1" x14ac:dyDescent="0.25"/>
    <row r="1877" ht="12.75" customHeight="1" x14ac:dyDescent="0.25"/>
    <row r="1878" ht="12.75" customHeight="1" x14ac:dyDescent="0.25"/>
    <row r="1879" ht="12.75" customHeight="1" x14ac:dyDescent="0.25"/>
    <row r="1880" ht="12.75" customHeight="1" x14ac:dyDescent="0.25"/>
    <row r="1881" ht="12.75" customHeight="1" x14ac:dyDescent="0.25"/>
    <row r="1882" ht="12.75" customHeight="1" x14ac:dyDescent="0.25"/>
    <row r="1883" ht="12.75" customHeight="1" x14ac:dyDescent="0.25"/>
    <row r="1884" ht="12.75" customHeight="1" x14ac:dyDescent="0.25"/>
    <row r="1885" ht="12.75" customHeight="1" x14ac:dyDescent="0.25"/>
    <row r="1886" ht="12.75" customHeight="1" x14ac:dyDescent="0.25"/>
    <row r="1887" ht="12.75" customHeight="1" x14ac:dyDescent="0.25"/>
    <row r="1888" ht="12.75" customHeight="1" x14ac:dyDescent="0.25"/>
    <row r="1889" ht="12.75" customHeight="1" x14ac:dyDescent="0.25"/>
    <row r="1890" ht="12.75" customHeight="1" x14ac:dyDescent="0.25"/>
    <row r="1891" ht="12.75" customHeight="1" x14ac:dyDescent="0.25"/>
    <row r="1892" ht="12.75" customHeight="1" x14ac:dyDescent="0.25"/>
    <row r="1893" ht="12.75" customHeight="1" x14ac:dyDescent="0.25"/>
    <row r="1894" ht="12.75" customHeight="1" x14ac:dyDescent="0.25"/>
    <row r="1895" ht="12.75" customHeight="1" x14ac:dyDescent="0.25"/>
    <row r="1896" ht="12.75" customHeight="1" x14ac:dyDescent="0.25"/>
    <row r="1897" ht="12.75" customHeight="1" x14ac:dyDescent="0.25"/>
    <row r="1898" ht="12.75" customHeight="1" x14ac:dyDescent="0.25"/>
    <row r="1899" ht="12.75" customHeight="1" x14ac:dyDescent="0.25"/>
    <row r="1900" ht="12.75" customHeight="1" x14ac:dyDescent="0.25"/>
    <row r="1901" ht="12.75" customHeight="1" x14ac:dyDescent="0.25"/>
    <row r="1902" ht="12.75" customHeight="1" x14ac:dyDescent="0.25"/>
    <row r="1903" ht="12.75" customHeight="1" x14ac:dyDescent="0.25"/>
    <row r="1904" ht="12.75" customHeight="1" x14ac:dyDescent="0.25"/>
    <row r="1905" ht="12.75" customHeight="1" x14ac:dyDescent="0.25"/>
    <row r="1906" ht="12.75" customHeight="1" x14ac:dyDescent="0.25"/>
    <row r="1907" ht="12.75" customHeight="1" x14ac:dyDescent="0.25"/>
    <row r="1908" ht="12.75" customHeight="1" x14ac:dyDescent="0.25"/>
    <row r="1909" ht="12.75" customHeight="1" x14ac:dyDescent="0.25"/>
    <row r="1910" ht="12.75" customHeight="1" x14ac:dyDescent="0.25"/>
    <row r="1911" ht="12.75" customHeight="1" x14ac:dyDescent="0.25"/>
    <row r="1912" ht="12.75" customHeight="1" x14ac:dyDescent="0.25"/>
    <row r="1913" ht="12.75" customHeight="1" x14ac:dyDescent="0.25"/>
    <row r="1914" ht="12.75" customHeight="1" x14ac:dyDescent="0.25"/>
    <row r="1915" ht="12.75" customHeight="1" x14ac:dyDescent="0.25"/>
    <row r="1916" ht="12.75" customHeight="1" x14ac:dyDescent="0.25"/>
    <row r="1917" ht="12.75" customHeight="1" x14ac:dyDescent="0.25"/>
    <row r="1918" ht="12.75" customHeight="1" x14ac:dyDescent="0.25"/>
    <row r="1919" ht="12.75" customHeight="1" x14ac:dyDescent="0.25"/>
    <row r="1920" ht="12.75" customHeight="1" x14ac:dyDescent="0.25"/>
    <row r="1921" ht="12.75" customHeight="1" x14ac:dyDescent="0.25"/>
    <row r="1922" ht="12.75" customHeight="1" x14ac:dyDescent="0.25"/>
    <row r="1923" ht="12.75" customHeight="1" x14ac:dyDescent="0.25"/>
    <row r="1924" ht="12.75" customHeight="1" x14ac:dyDescent="0.25"/>
    <row r="1925" ht="12.75" customHeight="1" x14ac:dyDescent="0.25"/>
    <row r="1926" ht="12.75" customHeight="1" x14ac:dyDescent="0.25"/>
    <row r="1927" ht="12.75" customHeight="1" x14ac:dyDescent="0.25"/>
    <row r="1928" ht="12.75" customHeight="1" x14ac:dyDescent="0.25"/>
    <row r="1929" ht="12.75" customHeight="1" x14ac:dyDescent="0.25"/>
    <row r="1930" ht="12.75" customHeight="1" x14ac:dyDescent="0.25"/>
    <row r="1931" ht="12.75" customHeight="1" x14ac:dyDescent="0.25"/>
    <row r="1932" ht="12.75" customHeight="1" x14ac:dyDescent="0.25"/>
    <row r="1933" ht="12.75" customHeight="1" x14ac:dyDescent="0.25"/>
    <row r="1934" ht="12.75" customHeight="1" x14ac:dyDescent="0.25"/>
    <row r="1935" ht="12.75" customHeight="1" x14ac:dyDescent="0.25"/>
    <row r="1936" ht="12.75" customHeight="1" x14ac:dyDescent="0.25"/>
    <row r="1937" ht="12.75" customHeight="1" x14ac:dyDescent="0.25"/>
    <row r="1938" ht="12.75" customHeight="1" x14ac:dyDescent="0.25"/>
    <row r="1939" ht="12.75" customHeight="1" x14ac:dyDescent="0.25"/>
    <row r="1940" ht="12.75" customHeight="1" x14ac:dyDescent="0.25"/>
    <row r="1941" ht="12.75" customHeight="1" x14ac:dyDescent="0.25"/>
    <row r="1942" ht="12.75" customHeight="1" x14ac:dyDescent="0.25"/>
    <row r="1943" ht="12.75" customHeight="1" x14ac:dyDescent="0.25"/>
    <row r="1944" ht="12.75" customHeight="1" x14ac:dyDescent="0.25"/>
    <row r="1945" ht="12.75" customHeight="1" x14ac:dyDescent="0.25"/>
    <row r="1946" ht="12.75" customHeight="1" x14ac:dyDescent="0.25"/>
    <row r="1947" ht="12.75" customHeight="1" x14ac:dyDescent="0.25"/>
    <row r="1948" ht="12.75" customHeight="1" x14ac:dyDescent="0.25"/>
    <row r="1949" ht="12.75" customHeight="1" x14ac:dyDescent="0.25"/>
    <row r="1950" ht="12.75" customHeight="1" x14ac:dyDescent="0.25"/>
    <row r="1951" ht="12.75" customHeight="1" x14ac:dyDescent="0.25"/>
    <row r="1952" ht="12.75" customHeight="1" x14ac:dyDescent="0.25"/>
    <row r="1953" ht="12.75" customHeight="1" x14ac:dyDescent="0.25"/>
    <row r="1954" ht="12.75" customHeight="1" x14ac:dyDescent="0.25"/>
    <row r="1955" ht="12.75" customHeight="1" x14ac:dyDescent="0.25"/>
    <row r="1956" ht="12.75" customHeight="1" x14ac:dyDescent="0.25"/>
    <row r="1957" ht="12.75" customHeight="1" x14ac:dyDescent="0.25"/>
    <row r="1958" ht="12.75" customHeight="1" x14ac:dyDescent="0.25"/>
    <row r="1959" ht="12.75" customHeight="1" x14ac:dyDescent="0.25"/>
    <row r="1960" ht="12.75" customHeight="1" x14ac:dyDescent="0.25"/>
    <row r="1961" ht="12.75" customHeight="1" x14ac:dyDescent="0.25"/>
    <row r="1962" ht="12.75" customHeight="1" x14ac:dyDescent="0.25"/>
    <row r="1963" ht="12.75" customHeight="1" x14ac:dyDescent="0.25"/>
    <row r="1964" ht="12.75" customHeight="1" x14ac:dyDescent="0.25"/>
    <row r="1965" ht="12.75" customHeight="1" x14ac:dyDescent="0.25"/>
    <row r="1966" ht="12.75" customHeight="1" x14ac:dyDescent="0.25"/>
    <row r="1967" ht="12.75" customHeight="1" x14ac:dyDescent="0.25"/>
    <row r="1968" ht="12.75" customHeight="1" x14ac:dyDescent="0.25"/>
    <row r="1969" ht="12.75" customHeight="1" x14ac:dyDescent="0.25"/>
    <row r="1970" ht="12.75" customHeight="1" x14ac:dyDescent="0.25"/>
    <row r="1971" ht="12.75" customHeight="1" x14ac:dyDescent="0.25"/>
    <row r="1972" ht="12.75" customHeight="1" x14ac:dyDescent="0.25"/>
    <row r="1973" ht="12.75" customHeight="1" x14ac:dyDescent="0.25"/>
    <row r="1974" ht="12.75" customHeight="1" x14ac:dyDescent="0.25"/>
    <row r="1975" ht="12.75" customHeight="1" x14ac:dyDescent="0.25"/>
    <row r="1976" ht="12.75" customHeight="1" x14ac:dyDescent="0.25"/>
    <row r="1977" ht="12.75" customHeight="1" x14ac:dyDescent="0.25"/>
    <row r="1978" ht="12.75" customHeight="1" x14ac:dyDescent="0.25"/>
    <row r="1979" ht="12.75" customHeight="1" x14ac:dyDescent="0.25"/>
    <row r="1980" ht="12.75" customHeight="1" x14ac:dyDescent="0.25"/>
    <row r="1981" ht="12.75" customHeight="1" x14ac:dyDescent="0.25"/>
    <row r="1982" ht="12.75" customHeight="1" x14ac:dyDescent="0.25"/>
    <row r="1983" ht="12.75" customHeight="1" x14ac:dyDescent="0.25"/>
    <row r="1984" ht="12.75" customHeight="1" x14ac:dyDescent="0.25"/>
    <row r="1985" ht="12.75" customHeight="1" x14ac:dyDescent="0.25"/>
    <row r="1986" ht="12.75" customHeight="1" x14ac:dyDescent="0.25"/>
    <row r="1987" ht="12.75" customHeight="1" x14ac:dyDescent="0.25"/>
    <row r="1988" ht="12.75" customHeight="1" x14ac:dyDescent="0.25"/>
    <row r="1989" ht="12.75" customHeight="1" x14ac:dyDescent="0.25"/>
    <row r="1990" ht="12.75" customHeight="1" x14ac:dyDescent="0.25"/>
    <row r="1991" ht="12.75" customHeight="1" x14ac:dyDescent="0.25"/>
    <row r="1992" ht="12.75" customHeight="1" x14ac:dyDescent="0.25"/>
    <row r="1993" ht="12.75" customHeight="1" x14ac:dyDescent="0.25"/>
    <row r="1994" ht="12.75" customHeight="1" x14ac:dyDescent="0.25"/>
    <row r="1995" ht="12.75" customHeight="1" x14ac:dyDescent="0.25"/>
    <row r="1996" ht="12.75" customHeight="1" x14ac:dyDescent="0.25"/>
    <row r="1997" ht="12.75" customHeight="1" x14ac:dyDescent="0.25"/>
    <row r="1998" ht="12.75" customHeight="1" x14ac:dyDescent="0.25"/>
    <row r="1999" ht="12.75" customHeight="1" x14ac:dyDescent="0.25"/>
    <row r="2000" ht="12.75" customHeight="1" x14ac:dyDescent="0.25"/>
    <row r="2001" ht="12.75" customHeight="1" x14ac:dyDescent="0.25"/>
    <row r="2002" ht="12.75" customHeight="1" x14ac:dyDescent="0.25"/>
    <row r="2003" ht="12.75" customHeight="1" x14ac:dyDescent="0.25"/>
    <row r="2004" ht="12.75" customHeight="1" x14ac:dyDescent="0.25"/>
    <row r="2005" ht="12.75" customHeight="1" x14ac:dyDescent="0.25"/>
    <row r="2006" ht="12.75" customHeight="1" x14ac:dyDescent="0.25"/>
    <row r="2007" ht="12.75" customHeight="1" x14ac:dyDescent="0.25"/>
    <row r="2008" ht="12.75" customHeight="1" x14ac:dyDescent="0.25"/>
    <row r="2009" ht="12.75" customHeight="1" x14ac:dyDescent="0.25"/>
    <row r="2010" ht="12.75" customHeight="1" x14ac:dyDescent="0.25"/>
    <row r="2011" ht="12.75" customHeight="1" x14ac:dyDescent="0.25"/>
    <row r="2012" ht="12.75" customHeight="1" x14ac:dyDescent="0.25"/>
    <row r="2013" ht="12.75" customHeight="1" x14ac:dyDescent="0.25"/>
    <row r="2014" ht="12.75" customHeight="1" x14ac:dyDescent="0.25"/>
    <row r="2015" ht="12.75" customHeight="1" x14ac:dyDescent="0.25"/>
    <row r="2016" ht="12.75" customHeight="1" x14ac:dyDescent="0.25"/>
    <row r="2017" ht="12.75" customHeight="1" x14ac:dyDescent="0.25"/>
    <row r="2018" ht="12.75" customHeight="1" x14ac:dyDescent="0.25"/>
    <row r="2019" ht="12.75" customHeight="1" x14ac:dyDescent="0.25"/>
    <row r="2020" ht="12.75" customHeight="1" x14ac:dyDescent="0.25"/>
    <row r="2021" ht="12.75" customHeight="1" x14ac:dyDescent="0.25"/>
    <row r="2022" ht="12.75" customHeight="1" x14ac:dyDescent="0.25"/>
    <row r="2023" ht="12.75" customHeight="1" x14ac:dyDescent="0.25"/>
    <row r="2024" ht="12.75" customHeight="1" x14ac:dyDescent="0.25"/>
    <row r="2025" ht="12.75" customHeight="1" x14ac:dyDescent="0.25"/>
    <row r="2026" ht="12.75" customHeight="1" x14ac:dyDescent="0.25"/>
    <row r="2027" ht="12.75" customHeight="1" x14ac:dyDescent="0.25"/>
    <row r="2028" ht="12.75" customHeight="1" x14ac:dyDescent="0.25"/>
    <row r="2029" ht="12.75" customHeight="1" x14ac:dyDescent="0.25"/>
    <row r="2030" ht="12.75" customHeight="1" x14ac:dyDescent="0.25"/>
    <row r="2031" ht="12.75" customHeight="1" x14ac:dyDescent="0.25"/>
    <row r="2032" ht="12.75" customHeight="1" x14ac:dyDescent="0.25"/>
    <row r="2033" ht="12.75" customHeight="1" x14ac:dyDescent="0.25"/>
    <row r="2034" ht="12.75" customHeight="1" x14ac:dyDescent="0.25"/>
    <row r="2035" ht="12.75" customHeight="1" x14ac:dyDescent="0.25"/>
    <row r="2036" ht="12.75" customHeight="1" x14ac:dyDescent="0.25"/>
    <row r="2037" ht="12.75" customHeight="1" x14ac:dyDescent="0.25"/>
    <row r="2038" ht="12.75" customHeight="1" x14ac:dyDescent="0.25"/>
    <row r="2039" ht="12.75" customHeight="1" x14ac:dyDescent="0.25"/>
    <row r="2040" ht="12.75" customHeight="1" x14ac:dyDescent="0.25"/>
    <row r="2041" ht="12.75" customHeight="1" x14ac:dyDescent="0.25"/>
    <row r="2042" ht="12.75" customHeight="1" x14ac:dyDescent="0.25"/>
    <row r="2043" ht="12.75" customHeight="1" x14ac:dyDescent="0.25"/>
    <row r="2044" ht="12.75" customHeight="1" x14ac:dyDescent="0.25"/>
    <row r="2045" ht="12.75" customHeight="1" x14ac:dyDescent="0.25"/>
    <row r="2046" ht="12.75" customHeight="1" x14ac:dyDescent="0.25"/>
    <row r="2047" ht="12.75" customHeight="1" x14ac:dyDescent="0.25"/>
    <row r="2048" ht="12.75" customHeight="1" x14ac:dyDescent="0.25"/>
    <row r="2049" ht="12.75" customHeight="1" x14ac:dyDescent="0.25"/>
    <row r="2050" ht="12.75" customHeight="1" x14ac:dyDescent="0.25"/>
    <row r="2051" ht="12.75" customHeight="1" x14ac:dyDescent="0.25"/>
    <row r="2052" ht="12.75" customHeight="1" x14ac:dyDescent="0.25"/>
    <row r="2053" ht="12.75" customHeight="1" x14ac:dyDescent="0.25"/>
    <row r="2054" ht="12.75" customHeight="1" x14ac:dyDescent="0.25"/>
    <row r="2055" ht="12.75" customHeight="1" x14ac:dyDescent="0.25"/>
    <row r="2056" ht="12.75" customHeight="1" x14ac:dyDescent="0.25"/>
    <row r="2057" ht="12.75" customHeight="1" x14ac:dyDescent="0.25"/>
    <row r="2058" ht="12.75" customHeight="1" x14ac:dyDescent="0.25"/>
    <row r="2059" ht="12.75" customHeight="1" x14ac:dyDescent="0.25"/>
    <row r="2060" ht="12.75" customHeight="1" x14ac:dyDescent="0.25"/>
    <row r="2061" ht="12.75" customHeight="1" x14ac:dyDescent="0.25"/>
    <row r="2062" ht="12.75" customHeight="1" x14ac:dyDescent="0.25"/>
    <row r="2063" ht="12.75" customHeight="1" x14ac:dyDescent="0.25"/>
    <row r="2064" ht="12.75" customHeight="1" x14ac:dyDescent="0.25"/>
    <row r="2065" ht="12.75" customHeight="1" x14ac:dyDescent="0.25"/>
    <row r="2066" ht="12.75" customHeight="1" x14ac:dyDescent="0.25"/>
    <row r="2067" ht="12.75" customHeight="1" x14ac:dyDescent="0.25"/>
    <row r="2068" ht="12.75" customHeight="1" x14ac:dyDescent="0.25"/>
    <row r="2069" ht="12.75" customHeight="1" x14ac:dyDescent="0.25"/>
    <row r="2070" ht="12.75" customHeight="1" x14ac:dyDescent="0.25"/>
    <row r="2071" ht="12.75" customHeight="1" x14ac:dyDescent="0.25"/>
    <row r="2072" ht="12.75" customHeight="1" x14ac:dyDescent="0.25"/>
    <row r="2073" ht="12.75" customHeight="1" x14ac:dyDescent="0.25"/>
    <row r="2074" ht="12.75" customHeight="1" x14ac:dyDescent="0.25"/>
    <row r="2075" ht="12.75" customHeight="1" x14ac:dyDescent="0.25"/>
    <row r="2076" ht="12.75" customHeight="1" x14ac:dyDescent="0.25"/>
    <row r="2077" ht="12.75" customHeight="1" x14ac:dyDescent="0.25"/>
    <row r="2078" ht="12.75" customHeight="1" x14ac:dyDescent="0.25"/>
    <row r="2079" ht="12.75" customHeight="1" x14ac:dyDescent="0.25"/>
    <row r="2080" ht="12.75" customHeight="1" x14ac:dyDescent="0.25"/>
    <row r="2081" ht="12.75" customHeight="1" x14ac:dyDescent="0.25"/>
    <row r="2082" ht="12.75" customHeight="1" x14ac:dyDescent="0.25"/>
    <row r="2083" ht="12.75" customHeight="1" x14ac:dyDescent="0.25"/>
    <row r="2084" ht="12.75" customHeight="1" x14ac:dyDescent="0.25"/>
    <row r="2085" ht="12.75" customHeight="1" x14ac:dyDescent="0.25"/>
    <row r="2086" ht="12.75" customHeight="1" x14ac:dyDescent="0.25"/>
    <row r="2087" ht="12.75" customHeight="1" x14ac:dyDescent="0.25"/>
    <row r="2088" ht="12.75" customHeight="1" x14ac:dyDescent="0.25"/>
    <row r="2089" ht="12.75" customHeight="1" x14ac:dyDescent="0.25"/>
    <row r="2090" ht="12.75" customHeight="1" x14ac:dyDescent="0.25"/>
    <row r="2091" ht="12.75" customHeight="1" x14ac:dyDescent="0.25"/>
    <row r="2092" ht="12.75" customHeight="1" x14ac:dyDescent="0.25"/>
    <row r="2093" ht="12.75" customHeight="1" x14ac:dyDescent="0.25"/>
    <row r="2094" ht="12.75" customHeight="1" x14ac:dyDescent="0.25"/>
    <row r="2095" ht="12.75" customHeight="1" x14ac:dyDescent="0.25"/>
    <row r="2096" ht="12.75" customHeight="1" x14ac:dyDescent="0.25"/>
    <row r="2097" ht="12.75" customHeight="1" x14ac:dyDescent="0.25"/>
    <row r="2098" ht="12.75" customHeight="1" x14ac:dyDescent="0.25"/>
    <row r="2099" ht="12.75" customHeight="1" x14ac:dyDescent="0.25"/>
    <row r="2100" ht="12.75" customHeight="1" x14ac:dyDescent="0.25"/>
    <row r="2101" ht="12.75" customHeight="1" x14ac:dyDescent="0.25"/>
    <row r="2102" ht="12.75" customHeight="1" x14ac:dyDescent="0.25"/>
    <row r="2103" ht="12.75" customHeight="1" x14ac:dyDescent="0.25"/>
    <row r="2104" ht="12.75" customHeight="1" x14ac:dyDescent="0.25"/>
    <row r="2105" ht="12.75" customHeight="1" x14ac:dyDescent="0.25"/>
    <row r="2106" ht="12.75" customHeight="1" x14ac:dyDescent="0.25"/>
    <row r="2107" ht="12.75" customHeight="1" x14ac:dyDescent="0.25"/>
    <row r="2108" ht="12.75" customHeight="1" x14ac:dyDescent="0.25"/>
    <row r="2109" ht="12.75" customHeight="1" x14ac:dyDescent="0.25"/>
    <row r="2110" ht="12.75" customHeight="1" x14ac:dyDescent="0.25"/>
    <row r="2111" ht="12.75" customHeight="1" x14ac:dyDescent="0.25"/>
    <row r="2112" ht="12.75" customHeight="1" x14ac:dyDescent="0.25"/>
    <row r="2113" ht="12.75" customHeight="1" x14ac:dyDescent="0.25"/>
    <row r="2114" ht="12.75" customHeight="1" x14ac:dyDescent="0.25"/>
    <row r="2115" ht="12.75" customHeight="1" x14ac:dyDescent="0.25"/>
    <row r="2116" ht="12.75" customHeight="1" x14ac:dyDescent="0.25"/>
    <row r="2117" ht="12.75" customHeight="1" x14ac:dyDescent="0.25"/>
    <row r="2118" ht="12.75" customHeight="1" x14ac:dyDescent="0.25"/>
    <row r="2119" ht="12.75" customHeight="1" x14ac:dyDescent="0.25"/>
    <row r="2120" ht="12.75" customHeight="1" x14ac:dyDescent="0.25"/>
    <row r="2121" ht="12.75" customHeight="1" x14ac:dyDescent="0.25"/>
    <row r="2122" ht="12.75" customHeight="1" x14ac:dyDescent="0.25"/>
    <row r="2123" ht="12.75" customHeight="1" x14ac:dyDescent="0.25"/>
    <row r="2124" ht="12.75" customHeight="1" x14ac:dyDescent="0.25"/>
    <row r="2125" ht="12.75" customHeight="1" x14ac:dyDescent="0.25"/>
    <row r="2126" ht="12.75" customHeight="1" x14ac:dyDescent="0.25"/>
    <row r="2127" ht="12.75" customHeight="1" x14ac:dyDescent="0.25"/>
    <row r="2128" ht="12.75" customHeight="1" x14ac:dyDescent="0.25"/>
    <row r="2129" ht="12.75" customHeight="1" x14ac:dyDescent="0.25"/>
    <row r="2130" ht="12.75" customHeight="1" x14ac:dyDescent="0.25"/>
    <row r="2131" ht="12.75" customHeight="1" x14ac:dyDescent="0.25"/>
    <row r="2132" ht="12.75" customHeight="1" x14ac:dyDescent="0.25"/>
    <row r="2133" ht="12.75" customHeight="1" x14ac:dyDescent="0.25"/>
    <row r="2134" ht="12.75" customHeight="1" x14ac:dyDescent="0.25"/>
    <row r="2135" ht="12.75" customHeight="1" x14ac:dyDescent="0.25"/>
    <row r="2136" ht="12.75" customHeight="1" x14ac:dyDescent="0.25"/>
    <row r="2137" ht="12.75" customHeight="1" x14ac:dyDescent="0.25"/>
    <row r="2138" ht="12.75" customHeight="1" x14ac:dyDescent="0.25"/>
    <row r="2139" ht="12.75" customHeight="1" x14ac:dyDescent="0.25"/>
    <row r="2140" ht="12.75" customHeight="1" x14ac:dyDescent="0.25"/>
    <row r="2141" ht="12.75" customHeight="1" x14ac:dyDescent="0.25"/>
    <row r="2142" ht="12.75" customHeight="1" x14ac:dyDescent="0.25"/>
    <row r="2143" ht="12.75" customHeight="1" x14ac:dyDescent="0.25"/>
    <row r="2144" ht="12.75" customHeight="1" x14ac:dyDescent="0.25"/>
    <row r="2145" ht="12.75" customHeight="1" x14ac:dyDescent="0.25"/>
    <row r="2146" ht="12.75" customHeight="1" x14ac:dyDescent="0.25"/>
    <row r="2147" ht="12.75" customHeight="1" x14ac:dyDescent="0.25"/>
    <row r="2148" ht="12.75" customHeight="1" x14ac:dyDescent="0.25"/>
    <row r="2149" ht="12.75" customHeight="1" x14ac:dyDescent="0.25"/>
    <row r="2150" ht="12.75" customHeight="1" x14ac:dyDescent="0.25"/>
    <row r="2151" ht="12.75" customHeight="1" x14ac:dyDescent="0.25"/>
    <row r="2152" ht="12.75" customHeight="1" x14ac:dyDescent="0.25"/>
    <row r="2153" ht="12.75" customHeight="1" x14ac:dyDescent="0.25"/>
    <row r="2154" ht="12.75" customHeight="1" x14ac:dyDescent="0.25"/>
    <row r="2155" ht="12.75" customHeight="1" x14ac:dyDescent="0.25"/>
    <row r="2156" ht="12.75" customHeight="1" x14ac:dyDescent="0.25"/>
    <row r="2157" ht="12.75" customHeight="1" x14ac:dyDescent="0.25"/>
    <row r="2158" ht="12.75" customHeight="1" x14ac:dyDescent="0.25"/>
    <row r="2159" ht="12.75" customHeight="1" x14ac:dyDescent="0.25"/>
    <row r="2160" ht="12.75" customHeight="1" x14ac:dyDescent="0.25"/>
    <row r="2161" ht="12.75" customHeight="1" x14ac:dyDescent="0.25"/>
    <row r="2162" ht="12.75" customHeight="1" x14ac:dyDescent="0.25"/>
    <row r="2163" ht="12.75" customHeight="1" x14ac:dyDescent="0.25"/>
    <row r="2164" ht="12.75" customHeight="1" x14ac:dyDescent="0.25"/>
    <row r="2165" ht="12.75" customHeight="1" x14ac:dyDescent="0.25"/>
    <row r="2166" ht="12.75" customHeight="1" x14ac:dyDescent="0.25"/>
    <row r="2167" ht="12.75" customHeight="1" x14ac:dyDescent="0.25"/>
    <row r="2168" ht="12.75" customHeight="1" x14ac:dyDescent="0.25"/>
    <row r="2169" ht="12.75" customHeight="1" x14ac:dyDescent="0.25"/>
    <row r="2170" ht="12.75" customHeight="1" x14ac:dyDescent="0.25"/>
    <row r="2171" ht="12.75" customHeight="1" x14ac:dyDescent="0.25"/>
    <row r="2172" ht="12.75" customHeight="1" x14ac:dyDescent="0.25"/>
    <row r="2173" ht="12.75" customHeight="1" x14ac:dyDescent="0.25"/>
    <row r="2174" ht="12.75" customHeight="1" x14ac:dyDescent="0.25"/>
    <row r="2175" ht="12.75" customHeight="1" x14ac:dyDescent="0.25"/>
    <row r="2176" ht="12.75" customHeight="1" x14ac:dyDescent="0.25"/>
    <row r="2177" ht="12.75" customHeight="1" x14ac:dyDescent="0.25"/>
    <row r="2178" ht="12.75" customHeight="1" x14ac:dyDescent="0.25"/>
    <row r="2179" ht="12.75" customHeight="1" x14ac:dyDescent="0.25"/>
    <row r="2180" ht="12.75" customHeight="1" x14ac:dyDescent="0.25"/>
    <row r="2181" ht="12.75" customHeight="1" x14ac:dyDescent="0.25"/>
    <row r="2182" ht="12.75" customHeight="1" x14ac:dyDescent="0.25"/>
    <row r="2183" ht="12.75" customHeight="1" x14ac:dyDescent="0.25"/>
    <row r="2184" ht="12.75" customHeight="1" x14ac:dyDescent="0.25"/>
    <row r="2185" ht="12.75" customHeight="1" x14ac:dyDescent="0.25"/>
    <row r="2186" ht="12.75" customHeight="1" x14ac:dyDescent="0.25"/>
    <row r="2187" ht="12.75" customHeight="1" x14ac:dyDescent="0.25"/>
    <row r="2188" ht="12.75" customHeight="1" x14ac:dyDescent="0.25"/>
    <row r="2189" ht="12.75" customHeight="1" x14ac:dyDescent="0.25"/>
    <row r="2190" ht="12.75" customHeight="1" x14ac:dyDescent="0.25"/>
    <row r="2191" ht="12.75" customHeight="1" x14ac:dyDescent="0.25"/>
    <row r="2192" ht="12.75" customHeight="1" x14ac:dyDescent="0.25"/>
    <row r="2193" ht="12.75" customHeight="1" x14ac:dyDescent="0.25"/>
    <row r="2194" ht="12.75" customHeight="1" x14ac:dyDescent="0.25"/>
    <row r="2195" ht="12.75" customHeight="1" x14ac:dyDescent="0.25"/>
    <row r="2196" ht="12.75" customHeight="1" x14ac:dyDescent="0.25"/>
    <row r="2197" ht="12.75" customHeight="1" x14ac:dyDescent="0.25"/>
    <row r="2198" ht="12.75" customHeight="1" x14ac:dyDescent="0.25"/>
    <row r="2199" ht="12.75" customHeight="1" x14ac:dyDescent="0.25"/>
    <row r="2200" ht="12.75" customHeight="1" x14ac:dyDescent="0.25"/>
    <row r="2201" ht="12.75" customHeight="1" x14ac:dyDescent="0.25"/>
    <row r="2202" ht="12.75" customHeight="1" x14ac:dyDescent="0.25"/>
    <row r="2203" ht="12.75" customHeight="1" x14ac:dyDescent="0.25"/>
    <row r="2204" ht="12.75" customHeight="1" x14ac:dyDescent="0.25"/>
    <row r="2205" ht="12.75" customHeight="1" x14ac:dyDescent="0.25"/>
    <row r="2206" ht="12.75" customHeight="1" x14ac:dyDescent="0.25"/>
    <row r="2207" ht="12.75" customHeight="1" x14ac:dyDescent="0.25"/>
    <row r="2208" ht="12.75" customHeight="1" x14ac:dyDescent="0.25"/>
    <row r="2209" ht="12.75" customHeight="1" x14ac:dyDescent="0.25"/>
    <row r="2210" ht="12.75" customHeight="1" x14ac:dyDescent="0.25"/>
    <row r="2211" ht="12.75" customHeight="1" x14ac:dyDescent="0.25"/>
    <row r="2212" ht="12.75" customHeight="1" x14ac:dyDescent="0.25"/>
    <row r="2213" ht="12.75" customHeight="1" x14ac:dyDescent="0.25"/>
    <row r="2214" ht="12.75" customHeight="1" x14ac:dyDescent="0.25"/>
    <row r="2215" ht="12.75" customHeight="1" x14ac:dyDescent="0.25"/>
    <row r="2216" ht="12.75" customHeight="1" x14ac:dyDescent="0.25"/>
    <row r="2217" ht="12.75" customHeight="1" x14ac:dyDescent="0.25"/>
    <row r="2218" ht="12.75" customHeight="1" x14ac:dyDescent="0.25"/>
    <row r="2219" ht="12.75" customHeight="1" x14ac:dyDescent="0.25"/>
    <row r="2220" ht="12.75" customHeight="1" x14ac:dyDescent="0.25"/>
    <row r="2221" ht="12.75" customHeight="1" x14ac:dyDescent="0.25"/>
    <row r="2222" ht="12.75" customHeight="1" x14ac:dyDescent="0.25"/>
    <row r="2223" ht="12.75" customHeight="1" x14ac:dyDescent="0.25"/>
    <row r="2224" ht="12.75" customHeight="1" x14ac:dyDescent="0.25"/>
    <row r="2225" ht="12.75" customHeight="1" x14ac:dyDescent="0.25"/>
    <row r="2226" ht="12.75" customHeight="1" x14ac:dyDescent="0.25"/>
    <row r="2227" ht="12.75" customHeight="1" x14ac:dyDescent="0.25"/>
    <row r="2228" ht="12.75" customHeight="1" x14ac:dyDescent="0.25"/>
    <row r="2229" ht="12.75" customHeight="1" x14ac:dyDescent="0.25"/>
    <row r="2230" ht="12.75" customHeight="1" x14ac:dyDescent="0.25"/>
    <row r="2231" ht="12.75" customHeight="1" x14ac:dyDescent="0.25"/>
    <row r="2232" ht="12.75" customHeight="1" x14ac:dyDescent="0.25"/>
    <row r="2233" ht="12.75" customHeight="1" x14ac:dyDescent="0.25"/>
    <row r="2234" ht="12.75" customHeight="1" x14ac:dyDescent="0.25"/>
    <row r="2235" ht="12.75" customHeight="1" x14ac:dyDescent="0.25"/>
    <row r="2236" ht="12.75" customHeight="1" x14ac:dyDescent="0.25"/>
    <row r="2237" ht="12.75" customHeight="1" x14ac:dyDescent="0.25"/>
    <row r="2238" ht="12.75" customHeight="1" x14ac:dyDescent="0.25"/>
    <row r="2239" ht="12.75" customHeight="1" x14ac:dyDescent="0.25"/>
    <row r="2240" ht="12.75" customHeight="1" x14ac:dyDescent="0.25"/>
    <row r="2241" ht="12.75" customHeight="1" x14ac:dyDescent="0.25"/>
    <row r="2242" ht="12.75" customHeight="1" x14ac:dyDescent="0.25"/>
    <row r="2243" ht="12.75" customHeight="1" x14ac:dyDescent="0.25"/>
    <row r="2244" ht="12.75" customHeight="1" x14ac:dyDescent="0.25"/>
    <row r="2245" ht="12.75" customHeight="1" x14ac:dyDescent="0.25"/>
    <row r="2246" ht="12.75" customHeight="1" x14ac:dyDescent="0.25"/>
    <row r="2247" ht="12.75" customHeight="1" x14ac:dyDescent="0.25"/>
    <row r="2248" ht="12.75" customHeight="1" x14ac:dyDescent="0.25"/>
    <row r="2249" ht="12.75" customHeight="1" x14ac:dyDescent="0.25"/>
    <row r="2250" ht="12.75" customHeight="1" x14ac:dyDescent="0.25"/>
    <row r="2251" ht="12.75" customHeight="1" x14ac:dyDescent="0.25"/>
    <row r="2252" ht="12.75" customHeight="1" x14ac:dyDescent="0.25"/>
    <row r="2253" ht="12.75" customHeight="1" x14ac:dyDescent="0.25"/>
    <row r="2254" ht="12.75" customHeight="1" x14ac:dyDescent="0.25"/>
    <row r="2255" ht="12.75" customHeight="1" x14ac:dyDescent="0.25"/>
    <row r="2256" ht="12.75" customHeight="1" x14ac:dyDescent="0.25"/>
    <row r="2257" ht="12.75" customHeight="1" x14ac:dyDescent="0.25"/>
    <row r="2258" ht="12.75" customHeight="1" x14ac:dyDescent="0.25"/>
    <row r="2259" ht="12.75" customHeight="1" x14ac:dyDescent="0.25"/>
    <row r="2260" ht="12.75" customHeight="1" x14ac:dyDescent="0.25"/>
    <row r="2261" ht="12.75" customHeight="1" x14ac:dyDescent="0.25"/>
    <row r="2262" ht="12.75" customHeight="1" x14ac:dyDescent="0.25"/>
    <row r="2263" ht="12.75" customHeight="1" x14ac:dyDescent="0.25"/>
    <row r="2264" ht="12.75" customHeight="1" x14ac:dyDescent="0.25"/>
    <row r="2265" ht="12.75" customHeight="1" x14ac:dyDescent="0.25"/>
    <row r="2266" ht="12.75" customHeight="1" x14ac:dyDescent="0.25"/>
    <row r="2267" ht="12.75" customHeight="1" x14ac:dyDescent="0.25"/>
    <row r="2268" ht="12.75" customHeight="1" x14ac:dyDescent="0.25"/>
    <row r="2269" ht="12.75" customHeight="1" x14ac:dyDescent="0.25"/>
    <row r="2270" ht="12.75" customHeight="1" x14ac:dyDescent="0.25"/>
    <row r="2271" ht="12.75" customHeight="1" x14ac:dyDescent="0.25"/>
    <row r="2272" ht="12.75" customHeight="1" x14ac:dyDescent="0.25"/>
    <row r="2273" ht="12.75" customHeight="1" x14ac:dyDescent="0.25"/>
    <row r="2274" ht="12.75" customHeight="1" x14ac:dyDescent="0.25"/>
    <row r="2275" ht="12.75" customHeight="1" x14ac:dyDescent="0.25"/>
    <row r="2276" ht="12.75" customHeight="1" x14ac:dyDescent="0.25"/>
    <row r="2277" ht="12.75" customHeight="1" x14ac:dyDescent="0.25"/>
    <row r="2278" ht="12.75" customHeight="1" x14ac:dyDescent="0.25"/>
    <row r="2279" ht="12.75" customHeight="1" x14ac:dyDescent="0.25"/>
    <row r="2280" ht="12.75" customHeight="1" x14ac:dyDescent="0.25"/>
    <row r="2281" ht="12.75" customHeight="1" x14ac:dyDescent="0.25"/>
    <row r="2282" ht="12.75" customHeight="1" x14ac:dyDescent="0.25"/>
    <row r="2283" ht="12.75" customHeight="1" x14ac:dyDescent="0.25"/>
    <row r="2284" ht="12.75" customHeight="1" x14ac:dyDescent="0.25"/>
    <row r="2285" ht="12.75" customHeight="1" x14ac:dyDescent="0.25"/>
    <row r="2286" ht="12.75" customHeight="1" x14ac:dyDescent="0.25"/>
    <row r="2287" ht="12.75" customHeight="1" x14ac:dyDescent="0.25"/>
    <row r="2288" ht="12.75" customHeight="1" x14ac:dyDescent="0.25"/>
    <row r="2289" ht="12.75" customHeight="1" x14ac:dyDescent="0.25"/>
    <row r="2290" ht="12.75" customHeight="1" x14ac:dyDescent="0.25"/>
    <row r="2291" ht="12.75" customHeight="1" x14ac:dyDescent="0.25"/>
    <row r="2292" ht="12.75" customHeight="1" x14ac:dyDescent="0.25"/>
    <row r="2293" ht="12.75" customHeight="1" x14ac:dyDescent="0.25"/>
    <row r="2294" ht="12.75" customHeight="1" x14ac:dyDescent="0.25"/>
    <row r="2295" ht="12.75" customHeight="1" x14ac:dyDescent="0.25"/>
    <row r="2296" ht="12.75" customHeight="1" x14ac:dyDescent="0.25"/>
    <row r="2297" ht="12.75" customHeight="1" x14ac:dyDescent="0.25"/>
    <row r="2298" ht="12.75" customHeight="1" x14ac:dyDescent="0.25"/>
    <row r="2299" ht="12.75" customHeight="1" x14ac:dyDescent="0.25"/>
    <row r="2300" ht="12.75" customHeight="1" x14ac:dyDescent="0.25"/>
    <row r="2301" ht="12.75" customHeight="1" x14ac:dyDescent="0.25"/>
    <row r="2302" ht="12.75" customHeight="1" x14ac:dyDescent="0.25"/>
    <row r="2303" ht="12.75" customHeight="1" x14ac:dyDescent="0.25"/>
    <row r="2304" ht="12.75" customHeight="1" x14ac:dyDescent="0.25"/>
    <row r="2305" ht="12.75" customHeight="1" x14ac:dyDescent="0.25"/>
    <row r="2306" ht="12.75" customHeight="1" x14ac:dyDescent="0.25"/>
    <row r="2307" ht="12.75" customHeight="1" x14ac:dyDescent="0.25"/>
    <row r="2308" ht="12.75" customHeight="1" x14ac:dyDescent="0.25"/>
    <row r="2309" ht="12.75" customHeight="1" x14ac:dyDescent="0.25"/>
    <row r="2310" ht="12.75" customHeight="1" x14ac:dyDescent="0.25"/>
    <row r="2311" ht="12.75" customHeight="1" x14ac:dyDescent="0.25"/>
    <row r="2312" ht="12.75" customHeight="1" x14ac:dyDescent="0.25"/>
    <row r="2313" ht="12.75" customHeight="1" x14ac:dyDescent="0.25"/>
    <row r="2314" ht="12.75" customHeight="1" x14ac:dyDescent="0.25"/>
    <row r="2315" ht="12.75" customHeight="1" x14ac:dyDescent="0.25"/>
    <row r="2316" ht="12.75" customHeight="1" x14ac:dyDescent="0.25"/>
    <row r="2317" ht="12.75" customHeight="1" x14ac:dyDescent="0.25"/>
    <row r="2318" ht="12.75" customHeight="1" x14ac:dyDescent="0.25"/>
    <row r="2319" ht="12.75" customHeight="1" x14ac:dyDescent="0.25"/>
    <row r="2320" ht="12.75" customHeight="1" x14ac:dyDescent="0.25"/>
    <row r="2321" ht="12.75" customHeight="1" x14ac:dyDescent="0.25"/>
    <row r="2322" ht="12.75" customHeight="1" x14ac:dyDescent="0.25"/>
    <row r="2323" ht="12.75" customHeight="1" x14ac:dyDescent="0.25"/>
    <row r="2324" ht="12.75" customHeight="1" x14ac:dyDescent="0.25"/>
    <row r="2325" ht="12.75" customHeight="1" x14ac:dyDescent="0.25"/>
    <row r="2326" ht="12.75" customHeight="1" x14ac:dyDescent="0.25"/>
    <row r="2327" ht="12.75" customHeight="1" x14ac:dyDescent="0.25"/>
    <row r="2328" ht="12.75" customHeight="1" x14ac:dyDescent="0.25"/>
    <row r="2329" ht="12.75" customHeight="1" x14ac:dyDescent="0.25"/>
    <row r="2330" ht="12.75" customHeight="1" x14ac:dyDescent="0.25"/>
    <row r="2331" ht="12.75" customHeight="1" x14ac:dyDescent="0.25"/>
    <row r="2332" ht="12.75" customHeight="1" x14ac:dyDescent="0.25"/>
    <row r="2333" ht="12.75" customHeight="1" x14ac:dyDescent="0.25"/>
    <row r="2334" ht="12.75" customHeight="1" x14ac:dyDescent="0.25"/>
    <row r="2335" ht="12.75" customHeight="1" x14ac:dyDescent="0.25"/>
    <row r="2336" ht="12.75" customHeight="1" x14ac:dyDescent="0.25"/>
    <row r="2337" ht="12.75" customHeight="1" x14ac:dyDescent="0.25"/>
    <row r="2338" ht="12.75" customHeight="1" x14ac:dyDescent="0.25"/>
    <row r="2339" ht="12.75" customHeight="1" x14ac:dyDescent="0.25"/>
    <row r="2340" ht="12.75" customHeight="1" x14ac:dyDescent="0.25"/>
    <row r="2341" ht="12.75" customHeight="1" x14ac:dyDescent="0.25"/>
    <row r="2342" ht="12.75" customHeight="1" x14ac:dyDescent="0.25"/>
    <row r="2343" ht="12.75" customHeight="1" x14ac:dyDescent="0.25"/>
    <row r="2344" ht="12.75" customHeight="1" x14ac:dyDescent="0.25"/>
    <row r="2345" ht="12.75" customHeight="1" x14ac:dyDescent="0.25"/>
    <row r="2346" ht="12.75" customHeight="1" x14ac:dyDescent="0.25"/>
    <row r="2347" ht="12.75" customHeight="1" x14ac:dyDescent="0.25"/>
    <row r="2348" ht="12.75" customHeight="1" x14ac:dyDescent="0.25"/>
    <row r="2349" ht="12.75" customHeight="1" x14ac:dyDescent="0.25"/>
    <row r="2350" ht="12.75" customHeight="1" x14ac:dyDescent="0.25"/>
    <row r="2351" ht="12.75" customHeight="1" x14ac:dyDescent="0.25"/>
    <row r="2352" ht="12.75" customHeight="1" x14ac:dyDescent="0.25"/>
    <row r="2353" ht="12.75" customHeight="1" x14ac:dyDescent="0.25"/>
    <row r="2354" ht="12.75" customHeight="1" x14ac:dyDescent="0.25"/>
    <row r="2355" ht="12.75" customHeight="1" x14ac:dyDescent="0.25"/>
    <row r="2356" ht="12.75" customHeight="1" x14ac:dyDescent="0.25"/>
    <row r="2357" ht="12.75" customHeight="1" x14ac:dyDescent="0.25"/>
    <row r="2358" ht="12.75" customHeight="1" x14ac:dyDescent="0.25"/>
    <row r="2359" ht="12.75" customHeight="1" x14ac:dyDescent="0.25"/>
    <row r="2360" ht="12.75" customHeight="1" x14ac:dyDescent="0.25"/>
    <row r="2361" ht="12.75" customHeight="1" x14ac:dyDescent="0.25"/>
    <row r="2362" ht="12.75" customHeight="1" x14ac:dyDescent="0.25"/>
    <row r="2363" ht="12.75" customHeight="1" x14ac:dyDescent="0.25"/>
    <row r="2364" ht="12.75" customHeight="1" x14ac:dyDescent="0.25"/>
    <row r="2365" ht="12.75" customHeight="1" x14ac:dyDescent="0.25"/>
    <row r="2366" ht="12.75" customHeight="1" x14ac:dyDescent="0.25"/>
    <row r="2367" ht="12.75" customHeight="1" x14ac:dyDescent="0.25"/>
    <row r="2368" ht="12.75" customHeight="1" x14ac:dyDescent="0.25"/>
    <row r="2369" ht="12.75" customHeight="1" x14ac:dyDescent="0.25"/>
    <row r="2370" ht="12.75" customHeight="1" x14ac:dyDescent="0.25"/>
    <row r="2371" ht="12.75" customHeight="1" x14ac:dyDescent="0.25"/>
    <row r="2372" ht="12.75" customHeight="1" x14ac:dyDescent="0.25"/>
    <row r="2373" ht="12.75" customHeight="1" x14ac:dyDescent="0.25"/>
    <row r="2374" ht="12.75" customHeight="1" x14ac:dyDescent="0.25"/>
    <row r="2375" ht="12.75" customHeight="1" x14ac:dyDescent="0.25"/>
    <row r="2376" ht="12.75" customHeight="1" x14ac:dyDescent="0.25"/>
    <row r="2377" ht="12.75" customHeight="1" x14ac:dyDescent="0.25"/>
    <row r="2378" ht="12.75" customHeight="1" x14ac:dyDescent="0.25"/>
    <row r="2379" ht="12.75" customHeight="1" x14ac:dyDescent="0.25"/>
    <row r="2380" ht="12.75" customHeight="1" x14ac:dyDescent="0.25"/>
    <row r="2381" ht="12.75" customHeight="1" x14ac:dyDescent="0.25"/>
    <row r="2382" ht="12.75" customHeight="1" x14ac:dyDescent="0.25"/>
    <row r="2383" ht="12.75" customHeight="1" x14ac:dyDescent="0.25"/>
    <row r="2384" ht="12.75" customHeight="1" x14ac:dyDescent="0.25"/>
    <row r="2385" ht="12.75" customHeight="1" x14ac:dyDescent="0.25"/>
    <row r="2386" ht="12.75" customHeight="1" x14ac:dyDescent="0.25"/>
    <row r="2387" ht="12.75" customHeight="1" x14ac:dyDescent="0.25"/>
    <row r="2388" ht="12.75" customHeight="1" x14ac:dyDescent="0.25"/>
    <row r="2389" ht="12.75" customHeight="1" x14ac:dyDescent="0.25"/>
    <row r="2390" ht="12.75" customHeight="1" x14ac:dyDescent="0.25"/>
    <row r="2391" ht="12.75" customHeight="1" x14ac:dyDescent="0.25"/>
    <row r="2392" ht="12.75" customHeight="1" x14ac:dyDescent="0.25"/>
    <row r="2393" ht="12.75" customHeight="1" x14ac:dyDescent="0.25"/>
    <row r="2394" ht="12.75" customHeight="1" x14ac:dyDescent="0.25"/>
    <row r="2395" ht="12.75" customHeight="1" x14ac:dyDescent="0.25"/>
    <row r="2396" ht="12.75" customHeight="1" x14ac:dyDescent="0.25"/>
    <row r="2397" ht="12.75" customHeight="1" x14ac:dyDescent="0.25"/>
    <row r="2398" ht="12.75" customHeight="1" x14ac:dyDescent="0.25"/>
    <row r="2399" ht="12.75" customHeight="1" x14ac:dyDescent="0.25"/>
    <row r="2400" ht="12.75" customHeight="1" x14ac:dyDescent="0.25"/>
    <row r="2401" ht="12.75" customHeight="1" x14ac:dyDescent="0.25"/>
    <row r="2402" ht="12.75" customHeight="1" x14ac:dyDescent="0.25"/>
    <row r="2403" ht="12.75" customHeight="1" x14ac:dyDescent="0.25"/>
    <row r="2404" ht="12.75" customHeight="1" x14ac:dyDescent="0.25"/>
    <row r="2405" ht="12.75" customHeight="1" x14ac:dyDescent="0.25"/>
    <row r="2406" ht="12.75" customHeight="1" x14ac:dyDescent="0.25"/>
    <row r="2407" ht="12.75" customHeight="1" x14ac:dyDescent="0.25"/>
    <row r="2408" ht="12.75" customHeight="1" x14ac:dyDescent="0.25"/>
    <row r="2409" ht="12.75" customHeight="1" x14ac:dyDescent="0.25"/>
    <row r="2410" ht="12.75" customHeight="1" x14ac:dyDescent="0.25"/>
    <row r="2411" ht="12.75" customHeight="1" x14ac:dyDescent="0.25"/>
    <row r="2412" ht="12.75" customHeight="1" x14ac:dyDescent="0.25"/>
    <row r="2413" ht="12.75" customHeight="1" x14ac:dyDescent="0.25"/>
    <row r="2414" ht="12.75" customHeight="1" x14ac:dyDescent="0.25"/>
    <row r="2415" ht="12.75" customHeight="1" x14ac:dyDescent="0.25"/>
    <row r="2416" ht="12.75" customHeight="1" x14ac:dyDescent="0.25"/>
    <row r="2417" ht="12.75" customHeight="1" x14ac:dyDescent="0.25"/>
    <row r="2418" ht="12.75" customHeight="1" x14ac:dyDescent="0.25"/>
    <row r="2419" ht="12.75" customHeight="1" x14ac:dyDescent="0.25"/>
    <row r="2420" ht="12.75" customHeight="1" x14ac:dyDescent="0.25"/>
    <row r="2421" ht="12.75" customHeight="1" x14ac:dyDescent="0.25"/>
    <row r="2422" ht="12.75" customHeight="1" x14ac:dyDescent="0.25"/>
    <row r="2423" ht="12.75" customHeight="1" x14ac:dyDescent="0.25"/>
    <row r="2424" ht="12.75" customHeight="1" x14ac:dyDescent="0.25"/>
    <row r="2425" ht="12.75" customHeight="1" x14ac:dyDescent="0.25"/>
    <row r="2426" ht="12.75" customHeight="1" x14ac:dyDescent="0.25"/>
    <row r="2427" ht="12.75" customHeight="1" x14ac:dyDescent="0.25"/>
    <row r="2428" ht="12.75" customHeight="1" x14ac:dyDescent="0.25"/>
    <row r="2429" ht="12.75" customHeight="1" x14ac:dyDescent="0.25"/>
    <row r="2430" ht="12.75" customHeight="1" x14ac:dyDescent="0.25"/>
    <row r="2431" ht="12.75" customHeight="1" x14ac:dyDescent="0.25"/>
    <row r="2432" ht="12.75" customHeight="1" x14ac:dyDescent="0.25"/>
    <row r="2433" ht="12.75" customHeight="1" x14ac:dyDescent="0.25"/>
    <row r="2434" ht="12.75" customHeight="1" x14ac:dyDescent="0.25"/>
    <row r="2435" ht="12.75" customHeight="1" x14ac:dyDescent="0.25"/>
    <row r="2436" ht="12.75" customHeight="1" x14ac:dyDescent="0.25"/>
    <row r="2437" ht="12.75" customHeight="1" x14ac:dyDescent="0.25"/>
    <row r="2438" ht="12.75" customHeight="1" x14ac:dyDescent="0.25"/>
    <row r="2439" ht="12.75" customHeight="1" x14ac:dyDescent="0.25"/>
    <row r="2440" ht="12.75" customHeight="1" x14ac:dyDescent="0.25"/>
    <row r="2441" ht="12.75" customHeight="1" x14ac:dyDescent="0.25"/>
    <row r="2442" ht="12.75" customHeight="1" x14ac:dyDescent="0.25"/>
    <row r="2443" ht="12.75" customHeight="1" x14ac:dyDescent="0.25"/>
    <row r="2444" ht="12.75" customHeight="1" x14ac:dyDescent="0.25"/>
    <row r="2445" ht="12.75" customHeight="1" x14ac:dyDescent="0.25"/>
    <row r="2446" ht="12.75" customHeight="1" x14ac:dyDescent="0.25"/>
    <row r="2447" ht="12.75" customHeight="1" x14ac:dyDescent="0.25"/>
    <row r="2448" ht="12.75" customHeight="1" x14ac:dyDescent="0.25"/>
    <row r="2449" ht="12.75" customHeight="1" x14ac:dyDescent="0.25"/>
    <row r="2450" ht="12.75" customHeight="1" x14ac:dyDescent="0.25"/>
    <row r="2451" ht="12.75" customHeight="1" x14ac:dyDescent="0.25"/>
    <row r="2452" ht="12.75" customHeight="1" x14ac:dyDescent="0.25"/>
    <row r="2453" ht="12.75" customHeight="1" x14ac:dyDescent="0.25"/>
    <row r="2454" ht="12.75" customHeight="1" x14ac:dyDescent="0.25"/>
    <row r="2455" ht="12.75" customHeight="1" x14ac:dyDescent="0.25"/>
    <row r="2456" ht="12.75" customHeight="1" x14ac:dyDescent="0.25"/>
    <row r="2457" ht="12.75" customHeight="1" x14ac:dyDescent="0.25"/>
    <row r="2458" ht="12.75" customHeight="1" x14ac:dyDescent="0.25"/>
    <row r="2459" ht="12.75" customHeight="1" x14ac:dyDescent="0.25"/>
    <row r="2460" ht="12.75" customHeight="1" x14ac:dyDescent="0.25"/>
    <row r="2461" ht="12.75" customHeight="1" x14ac:dyDescent="0.25"/>
    <row r="2462" ht="12.75" customHeight="1" x14ac:dyDescent="0.25"/>
    <row r="2463" ht="12.75" customHeight="1" x14ac:dyDescent="0.25"/>
    <row r="2464" ht="12.75" customHeight="1" x14ac:dyDescent="0.25"/>
    <row r="2465" ht="12.75" customHeight="1" x14ac:dyDescent="0.25"/>
    <row r="2466" ht="12.75" customHeight="1" x14ac:dyDescent="0.25"/>
    <row r="2467" ht="12.75" customHeight="1" x14ac:dyDescent="0.25"/>
    <row r="2468" ht="12.75" customHeight="1" x14ac:dyDescent="0.25"/>
    <row r="2469" ht="12.75" customHeight="1" x14ac:dyDescent="0.25"/>
    <row r="2470" ht="12.75" customHeight="1" x14ac:dyDescent="0.25"/>
    <row r="2471" ht="12.75" customHeight="1" x14ac:dyDescent="0.25"/>
    <row r="2472" ht="12.75" customHeight="1" x14ac:dyDescent="0.25"/>
    <row r="2473" ht="12.75" customHeight="1" x14ac:dyDescent="0.25"/>
    <row r="2474" ht="12.75" customHeight="1" x14ac:dyDescent="0.25"/>
    <row r="2475" ht="12.75" customHeight="1" x14ac:dyDescent="0.25"/>
    <row r="2476" ht="12.75" customHeight="1" x14ac:dyDescent="0.25"/>
    <row r="2477" ht="12.75" customHeight="1" x14ac:dyDescent="0.25"/>
    <row r="2478" ht="12.75" customHeight="1" x14ac:dyDescent="0.25"/>
    <row r="2479" ht="12.75" customHeight="1" x14ac:dyDescent="0.25"/>
    <row r="2480" ht="12.75" customHeight="1" x14ac:dyDescent="0.25"/>
    <row r="2481" ht="12.75" customHeight="1" x14ac:dyDescent="0.25"/>
    <row r="2482" ht="12.75" customHeight="1" x14ac:dyDescent="0.25"/>
    <row r="2483" ht="12.75" customHeight="1" x14ac:dyDescent="0.25"/>
    <row r="2484" ht="12.75" customHeight="1" x14ac:dyDescent="0.25"/>
    <row r="2485" ht="12.75" customHeight="1" x14ac:dyDescent="0.25"/>
    <row r="2486" ht="12.75" customHeight="1" x14ac:dyDescent="0.25"/>
    <row r="2487" ht="12.75" customHeight="1" x14ac:dyDescent="0.25"/>
    <row r="2488" ht="12.75" customHeight="1" x14ac:dyDescent="0.25"/>
    <row r="2489" ht="12.75" customHeight="1" x14ac:dyDescent="0.25"/>
    <row r="2490" ht="12.75" customHeight="1" x14ac:dyDescent="0.25"/>
    <row r="2491" ht="12.75" customHeight="1" x14ac:dyDescent="0.25"/>
    <row r="2492" ht="12.75" customHeight="1" x14ac:dyDescent="0.25"/>
    <row r="2493" ht="12.75" customHeight="1" x14ac:dyDescent="0.25"/>
    <row r="2494" ht="12.75" customHeight="1" x14ac:dyDescent="0.25"/>
    <row r="2495" ht="12.75" customHeight="1" x14ac:dyDescent="0.25"/>
    <row r="2496" ht="12.75" customHeight="1" x14ac:dyDescent="0.25"/>
    <row r="2497" ht="12.75" customHeight="1" x14ac:dyDescent="0.25"/>
    <row r="2498" ht="12.75" customHeight="1" x14ac:dyDescent="0.25"/>
    <row r="2499" ht="12.75" customHeight="1" x14ac:dyDescent="0.25"/>
    <row r="2500" ht="12.75" customHeight="1" x14ac:dyDescent="0.25"/>
    <row r="2501" ht="12.75" customHeight="1" x14ac:dyDescent="0.25"/>
    <row r="2502" ht="12.75" customHeight="1" x14ac:dyDescent="0.25"/>
    <row r="2503" ht="12.75" customHeight="1" x14ac:dyDescent="0.25"/>
    <row r="2504" ht="12.75" customHeight="1" x14ac:dyDescent="0.25"/>
    <row r="2505" ht="12.75" customHeight="1" x14ac:dyDescent="0.25"/>
    <row r="2506" ht="12.75" customHeight="1" x14ac:dyDescent="0.25"/>
    <row r="2507" ht="12.75" customHeight="1" x14ac:dyDescent="0.25"/>
    <row r="2508" ht="12.75" customHeight="1" x14ac:dyDescent="0.25"/>
    <row r="2509" ht="12.75" customHeight="1" x14ac:dyDescent="0.25"/>
    <row r="2510" ht="12.75" customHeight="1" x14ac:dyDescent="0.25"/>
    <row r="2511" ht="12.75" customHeight="1" x14ac:dyDescent="0.25"/>
    <row r="2512" ht="12.75" customHeight="1" x14ac:dyDescent="0.25"/>
    <row r="2513" ht="12.75" customHeight="1" x14ac:dyDescent="0.25"/>
    <row r="2514" ht="12.75" customHeight="1" x14ac:dyDescent="0.25"/>
    <row r="2515" ht="12.75" customHeight="1" x14ac:dyDescent="0.25"/>
    <row r="2516" ht="12.75" customHeight="1" x14ac:dyDescent="0.25"/>
    <row r="2517" ht="12.75" customHeight="1" x14ac:dyDescent="0.25"/>
    <row r="2518" ht="12.75" customHeight="1" x14ac:dyDescent="0.25"/>
    <row r="2519" ht="12.75" customHeight="1" x14ac:dyDescent="0.25"/>
    <row r="2520" ht="12.75" customHeight="1" x14ac:dyDescent="0.25"/>
    <row r="2521" ht="12.75" customHeight="1" x14ac:dyDescent="0.25"/>
    <row r="2522" ht="12.75" customHeight="1" x14ac:dyDescent="0.25"/>
    <row r="2523" ht="12.75" customHeight="1" x14ac:dyDescent="0.25"/>
    <row r="2524" ht="12.75" customHeight="1" x14ac:dyDescent="0.25"/>
    <row r="2525" ht="12.75" customHeight="1" x14ac:dyDescent="0.25"/>
    <row r="2526" ht="12.75" customHeight="1" x14ac:dyDescent="0.25"/>
    <row r="2527" ht="12.75" customHeight="1" x14ac:dyDescent="0.25"/>
    <row r="2528" ht="12.75" customHeight="1" x14ac:dyDescent="0.25"/>
    <row r="2529" ht="12.75" customHeight="1" x14ac:dyDescent="0.25"/>
    <row r="2530" ht="12.75" customHeight="1" x14ac:dyDescent="0.25"/>
    <row r="2531" ht="12.75" customHeight="1" x14ac:dyDescent="0.25"/>
    <row r="2532" ht="12.75" customHeight="1" x14ac:dyDescent="0.25"/>
    <row r="2533" ht="12.75" customHeight="1" x14ac:dyDescent="0.25"/>
    <row r="2534" ht="12.75" customHeight="1" x14ac:dyDescent="0.25"/>
    <row r="2535" ht="12.75" customHeight="1" x14ac:dyDescent="0.25"/>
    <row r="2536" ht="12.75" customHeight="1" x14ac:dyDescent="0.25"/>
    <row r="2537" ht="12.75" customHeight="1" x14ac:dyDescent="0.25"/>
    <row r="2538" ht="12.75" customHeight="1" x14ac:dyDescent="0.25"/>
    <row r="2539" ht="12.75" customHeight="1" x14ac:dyDescent="0.25"/>
    <row r="2540" ht="12.75" customHeight="1" x14ac:dyDescent="0.25"/>
    <row r="2541" ht="12.75" customHeight="1" x14ac:dyDescent="0.25"/>
    <row r="2542" ht="12.75" customHeight="1" x14ac:dyDescent="0.25"/>
    <row r="2543" ht="12.75" customHeight="1" x14ac:dyDescent="0.25"/>
    <row r="2544" ht="12.75" customHeight="1" x14ac:dyDescent="0.25"/>
    <row r="2545" ht="12.75" customHeight="1" x14ac:dyDescent="0.25"/>
    <row r="2546" ht="12.75" customHeight="1" x14ac:dyDescent="0.25"/>
    <row r="2547" ht="12.75" customHeight="1" x14ac:dyDescent="0.25"/>
    <row r="2548" ht="12.75" customHeight="1" x14ac:dyDescent="0.25"/>
    <row r="2549" ht="12.75" customHeight="1" x14ac:dyDescent="0.25"/>
    <row r="2550" ht="12.75" customHeight="1" x14ac:dyDescent="0.25"/>
    <row r="2551" ht="12.75" customHeight="1" x14ac:dyDescent="0.25"/>
    <row r="2552" ht="12.75" customHeight="1" x14ac:dyDescent="0.25"/>
    <row r="2553" ht="12.75" customHeight="1" x14ac:dyDescent="0.25"/>
    <row r="2554" ht="12.75" customHeight="1" x14ac:dyDescent="0.25"/>
    <row r="2555" ht="12.75" customHeight="1" x14ac:dyDescent="0.25"/>
    <row r="2556" ht="12.75" customHeight="1" x14ac:dyDescent="0.25"/>
    <row r="2557" ht="12.75" customHeight="1" x14ac:dyDescent="0.25"/>
    <row r="2558" ht="12.75" customHeight="1" x14ac:dyDescent="0.25"/>
    <row r="2559" ht="12.75" customHeight="1" x14ac:dyDescent="0.25"/>
    <row r="2560" ht="12.75" customHeight="1" x14ac:dyDescent="0.25"/>
    <row r="2561" ht="12.75" customHeight="1" x14ac:dyDescent="0.25"/>
    <row r="2562" ht="12.75" customHeight="1" x14ac:dyDescent="0.25"/>
    <row r="2563" ht="12.75" customHeight="1" x14ac:dyDescent="0.25"/>
    <row r="2564" ht="12.75" customHeight="1" x14ac:dyDescent="0.25"/>
    <row r="2565" ht="12.75" customHeight="1" x14ac:dyDescent="0.25"/>
    <row r="2566" ht="12.75" customHeight="1" x14ac:dyDescent="0.25"/>
    <row r="2567" ht="12.75" customHeight="1" x14ac:dyDescent="0.25"/>
    <row r="2568" ht="12.75" customHeight="1" x14ac:dyDescent="0.25"/>
    <row r="2569" ht="12.75" customHeight="1" x14ac:dyDescent="0.25"/>
    <row r="2570" ht="12.75" customHeight="1" x14ac:dyDescent="0.25"/>
    <row r="2571" ht="12.75" customHeight="1" x14ac:dyDescent="0.25"/>
    <row r="2572" ht="12.75" customHeight="1" x14ac:dyDescent="0.25"/>
    <row r="2573" ht="12.75" customHeight="1" x14ac:dyDescent="0.25"/>
    <row r="2574" ht="12.75" customHeight="1" x14ac:dyDescent="0.25"/>
    <row r="2575" ht="12.75" customHeight="1" x14ac:dyDescent="0.25"/>
    <row r="2576" ht="12.75" customHeight="1" x14ac:dyDescent="0.25"/>
    <row r="2577" ht="12.75" customHeight="1" x14ac:dyDescent="0.25"/>
    <row r="2578" ht="12.75" customHeight="1" x14ac:dyDescent="0.25"/>
    <row r="2579" ht="12.75" customHeight="1" x14ac:dyDescent="0.25"/>
    <row r="2580" ht="12.75" customHeight="1" x14ac:dyDescent="0.25"/>
    <row r="2581" ht="12.75" customHeight="1" x14ac:dyDescent="0.25"/>
    <row r="2582" ht="12.75" customHeight="1" x14ac:dyDescent="0.25"/>
    <row r="2583" ht="12.75" customHeight="1" x14ac:dyDescent="0.25"/>
    <row r="2584" ht="12.75" customHeight="1" x14ac:dyDescent="0.25"/>
    <row r="2585" ht="12.75" customHeight="1" x14ac:dyDescent="0.25"/>
    <row r="2586" ht="12.75" customHeight="1" x14ac:dyDescent="0.25"/>
    <row r="2587" ht="12.75" customHeight="1" x14ac:dyDescent="0.25"/>
    <row r="2588" ht="12.75" customHeight="1" x14ac:dyDescent="0.25"/>
    <row r="2589" ht="12.75" customHeight="1" x14ac:dyDescent="0.25"/>
    <row r="2590" ht="12.75" customHeight="1" x14ac:dyDescent="0.25"/>
    <row r="2591" ht="12.75" customHeight="1" x14ac:dyDescent="0.25"/>
    <row r="2592" ht="12.75" customHeight="1" x14ac:dyDescent="0.25"/>
    <row r="2593" ht="12.75" customHeight="1" x14ac:dyDescent="0.25"/>
    <row r="2594" ht="12.75" customHeight="1" x14ac:dyDescent="0.25"/>
    <row r="2595" ht="12.75" customHeight="1" x14ac:dyDescent="0.25"/>
    <row r="2596" ht="12.75" customHeight="1" x14ac:dyDescent="0.25"/>
    <row r="2597" ht="12.75" customHeight="1" x14ac:dyDescent="0.25"/>
    <row r="2598" ht="12.75" customHeight="1" x14ac:dyDescent="0.25"/>
    <row r="2599" ht="12.75" customHeight="1" x14ac:dyDescent="0.25"/>
    <row r="2600" ht="12.75" customHeight="1" x14ac:dyDescent="0.25"/>
    <row r="2601" ht="12.75" customHeight="1" x14ac:dyDescent="0.25"/>
    <row r="2602" ht="12.75" customHeight="1" x14ac:dyDescent="0.25"/>
    <row r="2603" ht="12.75" customHeight="1" x14ac:dyDescent="0.25"/>
    <row r="2604" ht="12.75" customHeight="1" x14ac:dyDescent="0.25"/>
    <row r="2605" ht="12.75" customHeight="1" x14ac:dyDescent="0.25"/>
    <row r="2606" ht="12.75" customHeight="1" x14ac:dyDescent="0.25"/>
    <row r="2607" ht="12.75" customHeight="1" x14ac:dyDescent="0.25"/>
    <row r="2608" ht="12.75" customHeight="1" x14ac:dyDescent="0.25"/>
    <row r="2609" ht="12.75" customHeight="1" x14ac:dyDescent="0.25"/>
    <row r="2610" ht="12.75" customHeight="1" x14ac:dyDescent="0.25"/>
    <row r="2611" ht="12.75" customHeight="1" x14ac:dyDescent="0.25"/>
    <row r="2612" ht="12.75" customHeight="1" x14ac:dyDescent="0.25"/>
    <row r="2613" ht="12.75" customHeight="1" x14ac:dyDescent="0.25"/>
    <row r="2614" ht="12.75" customHeight="1" x14ac:dyDescent="0.25"/>
    <row r="2615" ht="12.75" customHeight="1" x14ac:dyDescent="0.25"/>
    <row r="2616" ht="12.75" customHeight="1" x14ac:dyDescent="0.25"/>
    <row r="2617" ht="12.75" customHeight="1" x14ac:dyDescent="0.25"/>
    <row r="2618" ht="12.75" customHeight="1" x14ac:dyDescent="0.25"/>
    <row r="2619" ht="12.75" customHeight="1" x14ac:dyDescent="0.25"/>
    <row r="2620" ht="12.75" customHeight="1" x14ac:dyDescent="0.25"/>
    <row r="2621" ht="12.75" customHeight="1" x14ac:dyDescent="0.25"/>
    <row r="2622" ht="12.75" customHeight="1" x14ac:dyDescent="0.25"/>
    <row r="2623" ht="12.75" customHeight="1" x14ac:dyDescent="0.25"/>
    <row r="2624" ht="12.75" customHeight="1" x14ac:dyDescent="0.25"/>
    <row r="2625" ht="12.75" customHeight="1" x14ac:dyDescent="0.25"/>
    <row r="2626" ht="12.75" customHeight="1" x14ac:dyDescent="0.25"/>
    <row r="2627" ht="12.75" customHeight="1" x14ac:dyDescent="0.25"/>
    <row r="2628" ht="12.75" customHeight="1" x14ac:dyDescent="0.25"/>
    <row r="2629" ht="12.75" customHeight="1" x14ac:dyDescent="0.25"/>
    <row r="2630" ht="12.75" customHeight="1" x14ac:dyDescent="0.25"/>
    <row r="2631" ht="12.75" customHeight="1" x14ac:dyDescent="0.25"/>
    <row r="2632" ht="12.75" customHeight="1" x14ac:dyDescent="0.25"/>
    <row r="2633" ht="12.75" customHeight="1" x14ac:dyDescent="0.25"/>
    <row r="2634" ht="12.75" customHeight="1" x14ac:dyDescent="0.25"/>
    <row r="2635" ht="12.75" customHeight="1" x14ac:dyDescent="0.25"/>
    <row r="2636" ht="12.75" customHeight="1" x14ac:dyDescent="0.25"/>
    <row r="2637" ht="12.75" customHeight="1" x14ac:dyDescent="0.25"/>
    <row r="2638" ht="12.75" customHeight="1" x14ac:dyDescent="0.25"/>
    <row r="2639" ht="12.75" customHeight="1" x14ac:dyDescent="0.25"/>
    <row r="2640" ht="12.75" customHeight="1" x14ac:dyDescent="0.25"/>
    <row r="2641" ht="12.75" customHeight="1" x14ac:dyDescent="0.25"/>
    <row r="2642" ht="12.75" customHeight="1" x14ac:dyDescent="0.25"/>
    <row r="2643" ht="12.75" customHeight="1" x14ac:dyDescent="0.25"/>
    <row r="2644" ht="12.75" customHeight="1" x14ac:dyDescent="0.25"/>
    <row r="2645" ht="12.75" customHeight="1" x14ac:dyDescent="0.25"/>
    <row r="2646" ht="12.75" customHeight="1" x14ac:dyDescent="0.25"/>
    <row r="2647" ht="12.75" customHeight="1" x14ac:dyDescent="0.25"/>
    <row r="2648" ht="12.75" customHeight="1" x14ac:dyDescent="0.25"/>
    <row r="2649" ht="12.75" customHeight="1" x14ac:dyDescent="0.25"/>
    <row r="2650" ht="12.75" customHeight="1" x14ac:dyDescent="0.25"/>
    <row r="2651" ht="12.75" customHeight="1" x14ac:dyDescent="0.25"/>
    <row r="2652" ht="12.75" customHeight="1" x14ac:dyDescent="0.25"/>
    <row r="2653" ht="12.75" customHeight="1" x14ac:dyDescent="0.25"/>
    <row r="2654" ht="12.75" customHeight="1" x14ac:dyDescent="0.25"/>
    <row r="2655" ht="12.75" customHeight="1" x14ac:dyDescent="0.25"/>
    <row r="2656" ht="12.75" customHeight="1" x14ac:dyDescent="0.25"/>
    <row r="2657" ht="12.75" customHeight="1" x14ac:dyDescent="0.25"/>
    <row r="2658" ht="12.75" customHeight="1" x14ac:dyDescent="0.25"/>
    <row r="2659" ht="12.75" customHeight="1" x14ac:dyDescent="0.25"/>
    <row r="2660" ht="12.75" customHeight="1" x14ac:dyDescent="0.25"/>
    <row r="2661" ht="12.75" customHeight="1" x14ac:dyDescent="0.25"/>
    <row r="2662" ht="12.75" customHeight="1" x14ac:dyDescent="0.25"/>
    <row r="2663" ht="12.75" customHeight="1" x14ac:dyDescent="0.25"/>
    <row r="2664" ht="12.75" customHeight="1" x14ac:dyDescent="0.25"/>
    <row r="2665" ht="12.75" customHeight="1" x14ac:dyDescent="0.25"/>
    <row r="2666" ht="12.75" customHeight="1" x14ac:dyDescent="0.25"/>
    <row r="2667" ht="12.75" customHeight="1" x14ac:dyDescent="0.25"/>
    <row r="2668" ht="12.75" customHeight="1" x14ac:dyDescent="0.25"/>
    <row r="2669" ht="12.75" customHeight="1" x14ac:dyDescent="0.25"/>
    <row r="2670" ht="12.75" customHeight="1" x14ac:dyDescent="0.25"/>
    <row r="2671" ht="12.75" customHeight="1" x14ac:dyDescent="0.25"/>
    <row r="2672" ht="12.75" customHeight="1" x14ac:dyDescent="0.25"/>
    <row r="2673" ht="12.75" customHeight="1" x14ac:dyDescent="0.25"/>
    <row r="2674" ht="12.75" customHeight="1" x14ac:dyDescent="0.25"/>
    <row r="2675" ht="12.75" customHeight="1" x14ac:dyDescent="0.25"/>
    <row r="2676" ht="12.75" customHeight="1" x14ac:dyDescent="0.25"/>
    <row r="2677" ht="12.75" customHeight="1" x14ac:dyDescent="0.25"/>
    <row r="2678" ht="12.75" customHeight="1" x14ac:dyDescent="0.25"/>
    <row r="2679" ht="12.75" customHeight="1" x14ac:dyDescent="0.25"/>
    <row r="2680" ht="12.75" customHeight="1" x14ac:dyDescent="0.25"/>
    <row r="2681" ht="12.75" customHeight="1" x14ac:dyDescent="0.25"/>
    <row r="2682" ht="12.75" customHeight="1" x14ac:dyDescent="0.25"/>
    <row r="2683" ht="12.75" customHeight="1" x14ac:dyDescent="0.25"/>
    <row r="2684" ht="12.75" customHeight="1" x14ac:dyDescent="0.25"/>
    <row r="2685" ht="12.75" customHeight="1" x14ac:dyDescent="0.25"/>
    <row r="2686" ht="12.75" customHeight="1" x14ac:dyDescent="0.25"/>
    <row r="2687" ht="12.75" customHeight="1" x14ac:dyDescent="0.25"/>
    <row r="2688" ht="12.75" customHeight="1" x14ac:dyDescent="0.25"/>
    <row r="2689" ht="12.75" customHeight="1" x14ac:dyDescent="0.25"/>
    <row r="2690" ht="12.75" customHeight="1" x14ac:dyDescent="0.25"/>
    <row r="2691" ht="12.75" customHeight="1" x14ac:dyDescent="0.25"/>
    <row r="2692" ht="12.75" customHeight="1" x14ac:dyDescent="0.25"/>
    <row r="2693" ht="12.75" customHeight="1" x14ac:dyDescent="0.25"/>
    <row r="2694" ht="12.75" customHeight="1" x14ac:dyDescent="0.25"/>
    <row r="2695" ht="12.75" customHeight="1" x14ac:dyDescent="0.25"/>
    <row r="2696" ht="12.75" customHeight="1" x14ac:dyDescent="0.25"/>
    <row r="2697" ht="12.75" customHeight="1" x14ac:dyDescent="0.25"/>
    <row r="2698" ht="12.75" customHeight="1" x14ac:dyDescent="0.25"/>
    <row r="2699" ht="12.75" customHeight="1" x14ac:dyDescent="0.25"/>
    <row r="2700" ht="12.75" customHeight="1" x14ac:dyDescent="0.25"/>
    <row r="2701" ht="12.75" customHeight="1" x14ac:dyDescent="0.25"/>
    <row r="2702" ht="12.75" customHeight="1" x14ac:dyDescent="0.25"/>
    <row r="2703" ht="12.75" customHeight="1" x14ac:dyDescent="0.25"/>
    <row r="2704" ht="12.75" customHeight="1" x14ac:dyDescent="0.25"/>
    <row r="2705" ht="12.75" customHeight="1" x14ac:dyDescent="0.25"/>
    <row r="2706" ht="12.75" customHeight="1" x14ac:dyDescent="0.25"/>
    <row r="2707" ht="12.75" customHeight="1" x14ac:dyDescent="0.25"/>
    <row r="2708" ht="12.75" customHeight="1" x14ac:dyDescent="0.25"/>
    <row r="2709" ht="12.75" customHeight="1" x14ac:dyDescent="0.25"/>
    <row r="2710" ht="12.75" customHeight="1" x14ac:dyDescent="0.25"/>
    <row r="2711" ht="12.75" customHeight="1" x14ac:dyDescent="0.25"/>
    <row r="2712" ht="12.75" customHeight="1" x14ac:dyDescent="0.25"/>
    <row r="2713" ht="12.75" customHeight="1" x14ac:dyDescent="0.25"/>
    <row r="2714" ht="12.75" customHeight="1" x14ac:dyDescent="0.25"/>
    <row r="2715" ht="12.75" customHeight="1" x14ac:dyDescent="0.25"/>
    <row r="2716" ht="12.75" customHeight="1" x14ac:dyDescent="0.25"/>
    <row r="2717" ht="12.75" customHeight="1" x14ac:dyDescent="0.25"/>
    <row r="2718" ht="12.75" customHeight="1" x14ac:dyDescent="0.25"/>
    <row r="2719" ht="12.75" customHeight="1" x14ac:dyDescent="0.25"/>
    <row r="2720" ht="12.75" customHeight="1" x14ac:dyDescent="0.25"/>
    <row r="2721" ht="12.75" customHeight="1" x14ac:dyDescent="0.25"/>
    <row r="2722" ht="12.75" customHeight="1" x14ac:dyDescent="0.25"/>
    <row r="2723" ht="12.75" customHeight="1" x14ac:dyDescent="0.25"/>
    <row r="2724" ht="12.75" customHeight="1" x14ac:dyDescent="0.25"/>
    <row r="2725" ht="12.75" customHeight="1" x14ac:dyDescent="0.25"/>
    <row r="2726" ht="12.75" customHeight="1" x14ac:dyDescent="0.25"/>
    <row r="2727" ht="12.75" customHeight="1" x14ac:dyDescent="0.25"/>
    <row r="2728" ht="12.75" customHeight="1" x14ac:dyDescent="0.25"/>
    <row r="2729" ht="12.75" customHeight="1" x14ac:dyDescent="0.25"/>
    <row r="2730" ht="12.75" customHeight="1" x14ac:dyDescent="0.25"/>
    <row r="2731" ht="12.75" customHeight="1" x14ac:dyDescent="0.25"/>
    <row r="2732" ht="12.75" customHeight="1" x14ac:dyDescent="0.25"/>
    <row r="2733" ht="12.75" customHeight="1" x14ac:dyDescent="0.25"/>
    <row r="2734" ht="12.75" customHeight="1" x14ac:dyDescent="0.25"/>
    <row r="2735" ht="12.75" customHeight="1" x14ac:dyDescent="0.25"/>
    <row r="2736" ht="12.75" customHeight="1" x14ac:dyDescent="0.25"/>
    <row r="2737" ht="12.75" customHeight="1" x14ac:dyDescent="0.25"/>
    <row r="2738" ht="12.75" customHeight="1" x14ac:dyDescent="0.25"/>
    <row r="2739" ht="12.75" customHeight="1" x14ac:dyDescent="0.25"/>
    <row r="2740" ht="12.75" customHeight="1" x14ac:dyDescent="0.25"/>
    <row r="2741" ht="12.75" customHeight="1" x14ac:dyDescent="0.25"/>
    <row r="2742" ht="12.75" customHeight="1" x14ac:dyDescent="0.25"/>
    <row r="2743" ht="12.75" customHeight="1" x14ac:dyDescent="0.25"/>
    <row r="2744" ht="12.75" customHeight="1" x14ac:dyDescent="0.25"/>
    <row r="2745" ht="12.75" customHeight="1" x14ac:dyDescent="0.25"/>
    <row r="2746" ht="12.75" customHeight="1" x14ac:dyDescent="0.25"/>
    <row r="2747" ht="12.75" customHeight="1" x14ac:dyDescent="0.25"/>
    <row r="2748" ht="12.75" customHeight="1" x14ac:dyDescent="0.25"/>
    <row r="2749" ht="12.75" customHeight="1" x14ac:dyDescent="0.25"/>
    <row r="2750" ht="12.75" customHeight="1" x14ac:dyDescent="0.25"/>
    <row r="2751" ht="12.75" customHeight="1" x14ac:dyDescent="0.25"/>
    <row r="2752" ht="12.75" customHeight="1" x14ac:dyDescent="0.25"/>
    <row r="2753" ht="12.75" customHeight="1" x14ac:dyDescent="0.25"/>
    <row r="2754" ht="12.75" customHeight="1" x14ac:dyDescent="0.25"/>
    <row r="2755" ht="12.75" customHeight="1" x14ac:dyDescent="0.25"/>
    <row r="2756" ht="12.75" customHeight="1" x14ac:dyDescent="0.25"/>
    <row r="2757" ht="12.75" customHeight="1" x14ac:dyDescent="0.25"/>
    <row r="2758" ht="12.75" customHeight="1" x14ac:dyDescent="0.25"/>
    <row r="2759" ht="12.75" customHeight="1" x14ac:dyDescent="0.25"/>
    <row r="2760" ht="12.75" customHeight="1" x14ac:dyDescent="0.25"/>
    <row r="2761" ht="12.75" customHeight="1" x14ac:dyDescent="0.25"/>
    <row r="2762" ht="12.75" customHeight="1" x14ac:dyDescent="0.25"/>
    <row r="2763" ht="12.75" customHeight="1" x14ac:dyDescent="0.25"/>
    <row r="2764" ht="12.75" customHeight="1" x14ac:dyDescent="0.25"/>
    <row r="2765" ht="12.75" customHeight="1" x14ac:dyDescent="0.25"/>
    <row r="2766" ht="12.75" customHeight="1" x14ac:dyDescent="0.25"/>
    <row r="2767" ht="12.75" customHeight="1" x14ac:dyDescent="0.25"/>
    <row r="2768" ht="12.75" customHeight="1" x14ac:dyDescent="0.25"/>
    <row r="2769" ht="12.75" customHeight="1" x14ac:dyDescent="0.25"/>
    <row r="2770" ht="12.75" customHeight="1" x14ac:dyDescent="0.25"/>
    <row r="2771" ht="12.75" customHeight="1" x14ac:dyDescent="0.25"/>
    <row r="2772" ht="12.75" customHeight="1" x14ac:dyDescent="0.25"/>
    <row r="2773" ht="12.75" customHeight="1" x14ac:dyDescent="0.25"/>
    <row r="2774" ht="12.75" customHeight="1" x14ac:dyDescent="0.25"/>
    <row r="2775" ht="12.75" customHeight="1" x14ac:dyDescent="0.25"/>
    <row r="2776" ht="12.75" customHeight="1" x14ac:dyDescent="0.25"/>
    <row r="2777" ht="12.75" customHeight="1" x14ac:dyDescent="0.25"/>
    <row r="2778" ht="12.75" customHeight="1" x14ac:dyDescent="0.25"/>
    <row r="2779" ht="12.75" customHeight="1" x14ac:dyDescent="0.25"/>
    <row r="2780" ht="12.75" customHeight="1" x14ac:dyDescent="0.25"/>
    <row r="2781" ht="12.75" customHeight="1" x14ac:dyDescent="0.25"/>
    <row r="2782" ht="12.75" customHeight="1" x14ac:dyDescent="0.25"/>
    <row r="2783" ht="12.75" customHeight="1" x14ac:dyDescent="0.25"/>
    <row r="2784" ht="12.75" customHeight="1" x14ac:dyDescent="0.25"/>
    <row r="2785" ht="12.75" customHeight="1" x14ac:dyDescent="0.25"/>
    <row r="2786" ht="12.75" customHeight="1" x14ac:dyDescent="0.25"/>
    <row r="2787" ht="12.75" customHeight="1" x14ac:dyDescent="0.25"/>
    <row r="2788" ht="12.75" customHeight="1" x14ac:dyDescent="0.25"/>
    <row r="2789" ht="12.75" customHeight="1" x14ac:dyDescent="0.25"/>
    <row r="2790" ht="12.75" customHeight="1" x14ac:dyDescent="0.25"/>
    <row r="2791" ht="12.75" customHeight="1" x14ac:dyDescent="0.25"/>
    <row r="2792" ht="12.75" customHeight="1" x14ac:dyDescent="0.25"/>
    <row r="2793" ht="12.75" customHeight="1" x14ac:dyDescent="0.25"/>
    <row r="2794" ht="12.75" customHeight="1" x14ac:dyDescent="0.25"/>
    <row r="2795" ht="12.75" customHeight="1" x14ac:dyDescent="0.25"/>
    <row r="2796" ht="12.75" customHeight="1" x14ac:dyDescent="0.25"/>
    <row r="2797" ht="12.75" customHeight="1" x14ac:dyDescent="0.25"/>
    <row r="2798" ht="12.75" customHeight="1" x14ac:dyDescent="0.25"/>
    <row r="2799" ht="12.75" customHeight="1" x14ac:dyDescent="0.25"/>
    <row r="2800" ht="12.75" customHeight="1" x14ac:dyDescent="0.25"/>
    <row r="2801" ht="12.75" customHeight="1" x14ac:dyDescent="0.25"/>
    <row r="2802" ht="12.75" customHeight="1" x14ac:dyDescent="0.25"/>
    <row r="2803" ht="12.75" customHeight="1" x14ac:dyDescent="0.25"/>
    <row r="2804" ht="12.75" customHeight="1" x14ac:dyDescent="0.25"/>
    <row r="2805" ht="12.75" customHeight="1" x14ac:dyDescent="0.25"/>
    <row r="2806" ht="12.75" customHeight="1" x14ac:dyDescent="0.25"/>
    <row r="2807" ht="12.75" customHeight="1" x14ac:dyDescent="0.25"/>
    <row r="2808" ht="12.75" customHeight="1" x14ac:dyDescent="0.25"/>
    <row r="2809" ht="12.75" customHeight="1" x14ac:dyDescent="0.25"/>
    <row r="2810" ht="12.75" customHeight="1" x14ac:dyDescent="0.25"/>
    <row r="2811" ht="12.75" customHeight="1" x14ac:dyDescent="0.25"/>
    <row r="2812" ht="12.75" customHeight="1" x14ac:dyDescent="0.25"/>
    <row r="2813" ht="12.75" customHeight="1" x14ac:dyDescent="0.25"/>
    <row r="2814" ht="12.75" customHeight="1" x14ac:dyDescent="0.25"/>
    <row r="2815" ht="12.75" customHeight="1" x14ac:dyDescent="0.25"/>
    <row r="2816" ht="12.75" customHeight="1" x14ac:dyDescent="0.25"/>
    <row r="2817" ht="12.75" customHeight="1" x14ac:dyDescent="0.25"/>
    <row r="2818" ht="12.75" customHeight="1" x14ac:dyDescent="0.25"/>
    <row r="2819" ht="12.75" customHeight="1" x14ac:dyDescent="0.25"/>
    <row r="2820" ht="12.75" customHeight="1" x14ac:dyDescent="0.25"/>
    <row r="2821" ht="12.75" customHeight="1" x14ac:dyDescent="0.25"/>
    <row r="2822" ht="12.75" customHeight="1" x14ac:dyDescent="0.25"/>
    <row r="2823" ht="12.75" customHeight="1" x14ac:dyDescent="0.25"/>
    <row r="2824" ht="12.75" customHeight="1" x14ac:dyDescent="0.25"/>
    <row r="2825" ht="12.75" customHeight="1" x14ac:dyDescent="0.25"/>
    <row r="2826" ht="12.75" customHeight="1" x14ac:dyDescent="0.25"/>
    <row r="2827" ht="12.75" customHeight="1" x14ac:dyDescent="0.25"/>
    <row r="2828" ht="12.75" customHeight="1" x14ac:dyDescent="0.25"/>
    <row r="2829" ht="12.75" customHeight="1" x14ac:dyDescent="0.25"/>
    <row r="2830" ht="12.75" customHeight="1" x14ac:dyDescent="0.25"/>
    <row r="2831" ht="12.75" customHeight="1" x14ac:dyDescent="0.25"/>
    <row r="2832" ht="12.75" customHeight="1" x14ac:dyDescent="0.25"/>
    <row r="2833" ht="12.75" customHeight="1" x14ac:dyDescent="0.25"/>
    <row r="2834" ht="12.75" customHeight="1" x14ac:dyDescent="0.25"/>
    <row r="2835" ht="12.75" customHeight="1" x14ac:dyDescent="0.25"/>
    <row r="2836" ht="12.75" customHeight="1" x14ac:dyDescent="0.25"/>
    <row r="2837" ht="12.75" customHeight="1" x14ac:dyDescent="0.25"/>
    <row r="2838" ht="12.75" customHeight="1" x14ac:dyDescent="0.25"/>
    <row r="2839" ht="12.75" customHeight="1" x14ac:dyDescent="0.25"/>
    <row r="2840" ht="12.75" customHeight="1" x14ac:dyDescent="0.25"/>
    <row r="2841" ht="12.75" customHeight="1" x14ac:dyDescent="0.25"/>
    <row r="2842" ht="12.75" customHeight="1" x14ac:dyDescent="0.25"/>
    <row r="2843" ht="12.75" customHeight="1" x14ac:dyDescent="0.25"/>
    <row r="2844" ht="12.75" customHeight="1" x14ac:dyDescent="0.25"/>
    <row r="2845" ht="12.75" customHeight="1" x14ac:dyDescent="0.25"/>
    <row r="2846" ht="12.75" customHeight="1" x14ac:dyDescent="0.25"/>
    <row r="2847" ht="12.75" customHeight="1" x14ac:dyDescent="0.25"/>
    <row r="2848" ht="12.75" customHeight="1" x14ac:dyDescent="0.25"/>
    <row r="2849" ht="12.75" customHeight="1" x14ac:dyDescent="0.25"/>
    <row r="2850" ht="12.75" customHeight="1" x14ac:dyDescent="0.25"/>
    <row r="2851" ht="12.75" customHeight="1" x14ac:dyDescent="0.25"/>
    <row r="2852" ht="12.75" customHeight="1" x14ac:dyDescent="0.25"/>
    <row r="2853" ht="12.75" customHeight="1" x14ac:dyDescent="0.25"/>
    <row r="2854" ht="12.75" customHeight="1" x14ac:dyDescent="0.25"/>
    <row r="2855" ht="12.75" customHeight="1" x14ac:dyDescent="0.25"/>
    <row r="2856" ht="12.75" customHeight="1" x14ac:dyDescent="0.25"/>
    <row r="2857" ht="12.75" customHeight="1" x14ac:dyDescent="0.25"/>
    <row r="2858" ht="12.75" customHeight="1" x14ac:dyDescent="0.25"/>
    <row r="2859" ht="12.75" customHeight="1" x14ac:dyDescent="0.25"/>
    <row r="2860" ht="12.75" customHeight="1" x14ac:dyDescent="0.25"/>
    <row r="2861" ht="12.75" customHeight="1" x14ac:dyDescent="0.25"/>
    <row r="2862" ht="12.75" customHeight="1" x14ac:dyDescent="0.25"/>
    <row r="2863" ht="12.75" customHeight="1" x14ac:dyDescent="0.25"/>
    <row r="2864" ht="12.75" customHeight="1" x14ac:dyDescent="0.25"/>
    <row r="2865" ht="12.75" customHeight="1" x14ac:dyDescent="0.25"/>
    <row r="2866" ht="12.75" customHeight="1" x14ac:dyDescent="0.25"/>
    <row r="2867" ht="12.75" customHeight="1" x14ac:dyDescent="0.25"/>
    <row r="2868" ht="12.75" customHeight="1" x14ac:dyDescent="0.25"/>
    <row r="2869" ht="12.75" customHeight="1" x14ac:dyDescent="0.25"/>
    <row r="2870" ht="12.75" customHeight="1" x14ac:dyDescent="0.25"/>
    <row r="2871" ht="12.75" customHeight="1" x14ac:dyDescent="0.25"/>
    <row r="2872" ht="12.75" customHeight="1" x14ac:dyDescent="0.25"/>
    <row r="2873" ht="12.75" customHeight="1" x14ac:dyDescent="0.25"/>
    <row r="2874" ht="12.75" customHeight="1" x14ac:dyDescent="0.25"/>
    <row r="2875" ht="12.75" customHeight="1" x14ac:dyDescent="0.25"/>
    <row r="2876" ht="12.75" customHeight="1" x14ac:dyDescent="0.25"/>
    <row r="2877" ht="12.75" customHeight="1" x14ac:dyDescent="0.25"/>
    <row r="2878" ht="12.75" customHeight="1" x14ac:dyDescent="0.25"/>
    <row r="2879" ht="12.75" customHeight="1" x14ac:dyDescent="0.25"/>
    <row r="2880" ht="12.75" customHeight="1" x14ac:dyDescent="0.25"/>
    <row r="2881" ht="12.75" customHeight="1" x14ac:dyDescent="0.25"/>
    <row r="2882" ht="12.75" customHeight="1" x14ac:dyDescent="0.25"/>
    <row r="2883" ht="12.75" customHeight="1" x14ac:dyDescent="0.25"/>
    <row r="2884" ht="12.75" customHeight="1" x14ac:dyDescent="0.25"/>
    <row r="2885" ht="12.75" customHeight="1" x14ac:dyDescent="0.25"/>
    <row r="2886" ht="12.75" customHeight="1" x14ac:dyDescent="0.25"/>
    <row r="2887" ht="12.75" customHeight="1" x14ac:dyDescent="0.25"/>
    <row r="2888" ht="12.75" customHeight="1" x14ac:dyDescent="0.25"/>
    <row r="2889" ht="12.75" customHeight="1" x14ac:dyDescent="0.25"/>
    <row r="2890" ht="12.75" customHeight="1" x14ac:dyDescent="0.25"/>
    <row r="2891" ht="12.75" customHeight="1" x14ac:dyDescent="0.25"/>
    <row r="2892" ht="12.75" customHeight="1" x14ac:dyDescent="0.25"/>
    <row r="2893" ht="12.75" customHeight="1" x14ac:dyDescent="0.25"/>
    <row r="2894" ht="12.75" customHeight="1" x14ac:dyDescent="0.25"/>
    <row r="2895" ht="12.75" customHeight="1" x14ac:dyDescent="0.25"/>
    <row r="2896" ht="12.75" customHeight="1" x14ac:dyDescent="0.25"/>
    <row r="2897" ht="12.75" customHeight="1" x14ac:dyDescent="0.25"/>
    <row r="2898" ht="12.75" customHeight="1" x14ac:dyDescent="0.25"/>
    <row r="2899" ht="12.75" customHeight="1" x14ac:dyDescent="0.25"/>
    <row r="2900" ht="12.75" customHeight="1" x14ac:dyDescent="0.25"/>
    <row r="2901" ht="12.75" customHeight="1" x14ac:dyDescent="0.25"/>
    <row r="2902" ht="12.75" customHeight="1" x14ac:dyDescent="0.25"/>
    <row r="2903" ht="12.75" customHeight="1" x14ac:dyDescent="0.25"/>
    <row r="2904" ht="12.75" customHeight="1" x14ac:dyDescent="0.25"/>
    <row r="2905" ht="12.75" customHeight="1" x14ac:dyDescent="0.25"/>
    <row r="2906" ht="12.75" customHeight="1" x14ac:dyDescent="0.25"/>
    <row r="2907" ht="12.75" customHeight="1" x14ac:dyDescent="0.25"/>
    <row r="2908" ht="12.75" customHeight="1" x14ac:dyDescent="0.25"/>
    <row r="2909" ht="12.75" customHeight="1" x14ac:dyDescent="0.25"/>
    <row r="2910" ht="12.75" customHeight="1" x14ac:dyDescent="0.25"/>
    <row r="2911" ht="12.75" customHeight="1" x14ac:dyDescent="0.25"/>
    <row r="2912" ht="12.75" customHeight="1" x14ac:dyDescent="0.25"/>
    <row r="2913" ht="12.75" customHeight="1" x14ac:dyDescent="0.25"/>
    <row r="2914" ht="12.75" customHeight="1" x14ac:dyDescent="0.25"/>
    <row r="2915" ht="12.75" customHeight="1" x14ac:dyDescent="0.25"/>
    <row r="2916" ht="12.75" customHeight="1" x14ac:dyDescent="0.25"/>
    <row r="2917" ht="12.75" customHeight="1" x14ac:dyDescent="0.25"/>
    <row r="2918" ht="12.75" customHeight="1" x14ac:dyDescent="0.25"/>
    <row r="2919" ht="12.75" customHeight="1" x14ac:dyDescent="0.25"/>
    <row r="2920" ht="12.75" customHeight="1" x14ac:dyDescent="0.25"/>
    <row r="2921" ht="12.75" customHeight="1" x14ac:dyDescent="0.25"/>
    <row r="2922" ht="12.75" customHeight="1" x14ac:dyDescent="0.25"/>
    <row r="2923" ht="12.75" customHeight="1" x14ac:dyDescent="0.25"/>
    <row r="2924" ht="12.75" customHeight="1" x14ac:dyDescent="0.25"/>
    <row r="2925" ht="12.75" customHeight="1" x14ac:dyDescent="0.25"/>
    <row r="2926" ht="12.75" customHeight="1" x14ac:dyDescent="0.25"/>
    <row r="2927" ht="12.75" customHeight="1" x14ac:dyDescent="0.25"/>
    <row r="2928" ht="12.75" customHeight="1" x14ac:dyDescent="0.25"/>
    <row r="2929" ht="12.75" customHeight="1" x14ac:dyDescent="0.25"/>
    <row r="2930" ht="12.75" customHeight="1" x14ac:dyDescent="0.25"/>
    <row r="2931" ht="12.75" customHeight="1" x14ac:dyDescent="0.25"/>
    <row r="2932" ht="12.75" customHeight="1" x14ac:dyDescent="0.25"/>
    <row r="2933" ht="12.75" customHeight="1" x14ac:dyDescent="0.25"/>
    <row r="2934" ht="12.75" customHeight="1" x14ac:dyDescent="0.25"/>
    <row r="2935" ht="12.75" customHeight="1" x14ac:dyDescent="0.25"/>
    <row r="2936" ht="12.75" customHeight="1" x14ac:dyDescent="0.25"/>
    <row r="2937" ht="12.75" customHeight="1" x14ac:dyDescent="0.25"/>
    <row r="2938" ht="12.75" customHeight="1" x14ac:dyDescent="0.25"/>
    <row r="2939" ht="12.75" customHeight="1" x14ac:dyDescent="0.25"/>
    <row r="2940" ht="12.75" customHeight="1" x14ac:dyDescent="0.25"/>
    <row r="2941" ht="12.75" customHeight="1" x14ac:dyDescent="0.25"/>
    <row r="2942" ht="12.75" customHeight="1" x14ac:dyDescent="0.25"/>
    <row r="2943" ht="12.75" customHeight="1" x14ac:dyDescent="0.25"/>
    <row r="2944" ht="12.75" customHeight="1" x14ac:dyDescent="0.25"/>
    <row r="2945" ht="12.75" customHeight="1" x14ac:dyDescent="0.25"/>
    <row r="2946" ht="12.75" customHeight="1" x14ac:dyDescent="0.25"/>
    <row r="2947" ht="12.75" customHeight="1" x14ac:dyDescent="0.25"/>
    <row r="2948" ht="12.75" customHeight="1" x14ac:dyDescent="0.25"/>
    <row r="2949" ht="12.75" customHeight="1" x14ac:dyDescent="0.25"/>
    <row r="2950" ht="12.75" customHeight="1" x14ac:dyDescent="0.25"/>
    <row r="2951" ht="12.75" customHeight="1" x14ac:dyDescent="0.25"/>
    <row r="2952" ht="12.75" customHeight="1" x14ac:dyDescent="0.25"/>
    <row r="2953" ht="12.75" customHeight="1" x14ac:dyDescent="0.25"/>
    <row r="2954" ht="12.75" customHeight="1" x14ac:dyDescent="0.25"/>
    <row r="2955" ht="12.75" customHeight="1" x14ac:dyDescent="0.25"/>
    <row r="2956" ht="12.75" customHeight="1" x14ac:dyDescent="0.25"/>
    <row r="2957" ht="12.75" customHeight="1" x14ac:dyDescent="0.25"/>
    <row r="2958" ht="12.75" customHeight="1" x14ac:dyDescent="0.25"/>
    <row r="2959" ht="12.75" customHeight="1" x14ac:dyDescent="0.25"/>
    <row r="2960" ht="12.75" customHeight="1" x14ac:dyDescent="0.25"/>
    <row r="2961" ht="12.75" customHeight="1" x14ac:dyDescent="0.25"/>
    <row r="2962" ht="12.75" customHeight="1" x14ac:dyDescent="0.25"/>
    <row r="2963" ht="12.75" customHeight="1" x14ac:dyDescent="0.25"/>
    <row r="2964" ht="12.75" customHeight="1" x14ac:dyDescent="0.25"/>
    <row r="2965" ht="12.75" customHeight="1" x14ac:dyDescent="0.25"/>
    <row r="2966" ht="12.75" customHeight="1" x14ac:dyDescent="0.25"/>
    <row r="2967" ht="12.75" customHeight="1" x14ac:dyDescent="0.25"/>
    <row r="2968" ht="12.75" customHeight="1" x14ac:dyDescent="0.25"/>
    <row r="2969" ht="12.75" customHeight="1" x14ac:dyDescent="0.25"/>
    <row r="2970" ht="12.75" customHeight="1" x14ac:dyDescent="0.25"/>
    <row r="2971" ht="12.75" customHeight="1" x14ac:dyDescent="0.25"/>
    <row r="2972" ht="12.75" customHeight="1" x14ac:dyDescent="0.25"/>
    <row r="2973" ht="12.75" customHeight="1" x14ac:dyDescent="0.25"/>
    <row r="2974" ht="12.75" customHeight="1" x14ac:dyDescent="0.25"/>
    <row r="2975" ht="12.75" customHeight="1" x14ac:dyDescent="0.25"/>
    <row r="2976" ht="12.75" customHeight="1" x14ac:dyDescent="0.25"/>
    <row r="2977" ht="12.75" customHeight="1" x14ac:dyDescent="0.25"/>
    <row r="2978" ht="12.75" customHeight="1" x14ac:dyDescent="0.25"/>
    <row r="2979" ht="12.75" customHeight="1" x14ac:dyDescent="0.25"/>
    <row r="2980" ht="12.75" customHeight="1" x14ac:dyDescent="0.25"/>
    <row r="2981" ht="12.75" customHeight="1" x14ac:dyDescent="0.25"/>
    <row r="2982" ht="12.75" customHeight="1" x14ac:dyDescent="0.25"/>
    <row r="2983" ht="12.75" customHeight="1" x14ac:dyDescent="0.25"/>
    <row r="2984" ht="12.75" customHeight="1" x14ac:dyDescent="0.25"/>
    <row r="2985" ht="12.75" customHeight="1" x14ac:dyDescent="0.25"/>
    <row r="2986" ht="12.75" customHeight="1" x14ac:dyDescent="0.25"/>
    <row r="2987" ht="12.75" customHeight="1" x14ac:dyDescent="0.25"/>
    <row r="2988" ht="12.75" customHeight="1" x14ac:dyDescent="0.25"/>
    <row r="2989" ht="12.75" customHeight="1" x14ac:dyDescent="0.25"/>
    <row r="2990" ht="12.75" customHeight="1" x14ac:dyDescent="0.25"/>
    <row r="2991" ht="12.75" customHeight="1" x14ac:dyDescent="0.25"/>
    <row r="2992" ht="12.75" customHeight="1" x14ac:dyDescent="0.25"/>
    <row r="2993" ht="12.75" customHeight="1" x14ac:dyDescent="0.25"/>
    <row r="2994" ht="12.75" customHeight="1" x14ac:dyDescent="0.25"/>
    <row r="2995" ht="12.75" customHeight="1" x14ac:dyDescent="0.25"/>
    <row r="2996" ht="12.75" customHeight="1" x14ac:dyDescent="0.25"/>
    <row r="2997" ht="12.75" customHeight="1" x14ac:dyDescent="0.25"/>
    <row r="2998" ht="12.75" customHeight="1" x14ac:dyDescent="0.25"/>
    <row r="2999" ht="12.75" customHeight="1" x14ac:dyDescent="0.25"/>
    <row r="3000" ht="12.75" customHeight="1" x14ac:dyDescent="0.25"/>
    <row r="3001" ht="12.75" customHeight="1" x14ac:dyDescent="0.25"/>
    <row r="3002" ht="12.75" customHeight="1" x14ac:dyDescent="0.25"/>
    <row r="3003" ht="12.75" customHeight="1" x14ac:dyDescent="0.25"/>
    <row r="3004" ht="12.75" customHeight="1" x14ac:dyDescent="0.25"/>
    <row r="3005" ht="12.75" customHeight="1" x14ac:dyDescent="0.25"/>
    <row r="3006" ht="12.75" customHeight="1" x14ac:dyDescent="0.25"/>
    <row r="3007" ht="12.75" customHeight="1" x14ac:dyDescent="0.25"/>
    <row r="3008" ht="12.75" customHeight="1" x14ac:dyDescent="0.25"/>
    <row r="3009" ht="12.75" customHeight="1" x14ac:dyDescent="0.25"/>
    <row r="3010" ht="12.75" customHeight="1" x14ac:dyDescent="0.25"/>
    <row r="3011" ht="12.75" customHeight="1" x14ac:dyDescent="0.25"/>
    <row r="3012" ht="12.75" customHeight="1" x14ac:dyDescent="0.25"/>
    <row r="3013" ht="12.75" customHeight="1" x14ac:dyDescent="0.25"/>
    <row r="3014" ht="12.75" customHeight="1" x14ac:dyDescent="0.25"/>
    <row r="3015" ht="12.75" customHeight="1" x14ac:dyDescent="0.25"/>
    <row r="3016" ht="12.75" customHeight="1" x14ac:dyDescent="0.25"/>
    <row r="3017" ht="12.75" customHeight="1" x14ac:dyDescent="0.25"/>
    <row r="3018" ht="12.75" customHeight="1" x14ac:dyDescent="0.25"/>
    <row r="3019" ht="12.75" customHeight="1" x14ac:dyDescent="0.25"/>
    <row r="3020" ht="12.75" customHeight="1" x14ac:dyDescent="0.25"/>
    <row r="3021" ht="12.75" customHeight="1" x14ac:dyDescent="0.25"/>
    <row r="3022" ht="12.75" customHeight="1" x14ac:dyDescent="0.25"/>
    <row r="3023" ht="12.75" customHeight="1" x14ac:dyDescent="0.25"/>
    <row r="3024" ht="12.75" customHeight="1" x14ac:dyDescent="0.25"/>
    <row r="3025" ht="12.75" customHeight="1" x14ac:dyDescent="0.25"/>
    <row r="3026" ht="12.75" customHeight="1" x14ac:dyDescent="0.25"/>
    <row r="3027" ht="12.75" customHeight="1" x14ac:dyDescent="0.25"/>
    <row r="3028" ht="12.75" customHeight="1" x14ac:dyDescent="0.25"/>
    <row r="3029" ht="12.75" customHeight="1" x14ac:dyDescent="0.25"/>
    <row r="3030" ht="12.75" customHeight="1" x14ac:dyDescent="0.25"/>
    <row r="3031" ht="12.75" customHeight="1" x14ac:dyDescent="0.25"/>
    <row r="3032" ht="12.75" customHeight="1" x14ac:dyDescent="0.25"/>
    <row r="3033" ht="12.75" customHeight="1" x14ac:dyDescent="0.25"/>
    <row r="3034" ht="12.75" customHeight="1" x14ac:dyDescent="0.25"/>
    <row r="3035" ht="12.75" customHeight="1" x14ac:dyDescent="0.25"/>
    <row r="3036" ht="12.75" customHeight="1" x14ac:dyDescent="0.25"/>
    <row r="3037" ht="12.75" customHeight="1" x14ac:dyDescent="0.25"/>
    <row r="3038" ht="12.75" customHeight="1" x14ac:dyDescent="0.25"/>
    <row r="3039" ht="12.75" customHeight="1" x14ac:dyDescent="0.25"/>
    <row r="3040" ht="12.75" customHeight="1" x14ac:dyDescent="0.25"/>
    <row r="3041" ht="12.75" customHeight="1" x14ac:dyDescent="0.25"/>
    <row r="3042" ht="12.75" customHeight="1" x14ac:dyDescent="0.25"/>
    <row r="3043" ht="12.75" customHeight="1" x14ac:dyDescent="0.25"/>
    <row r="3044" ht="12.75" customHeight="1" x14ac:dyDescent="0.25"/>
    <row r="3045" ht="12.75" customHeight="1" x14ac:dyDescent="0.25"/>
    <row r="3046" ht="12.75" customHeight="1" x14ac:dyDescent="0.25"/>
    <row r="3047" ht="12.75" customHeight="1" x14ac:dyDescent="0.25"/>
    <row r="3048" ht="12.75" customHeight="1" x14ac:dyDescent="0.25"/>
    <row r="3049" ht="12.75" customHeight="1" x14ac:dyDescent="0.25"/>
    <row r="3050" ht="12.75" customHeight="1" x14ac:dyDescent="0.25"/>
    <row r="3051" ht="12.75" customHeight="1" x14ac:dyDescent="0.25"/>
    <row r="3052" ht="12.75" customHeight="1" x14ac:dyDescent="0.25"/>
    <row r="3053" ht="12.75" customHeight="1" x14ac:dyDescent="0.25"/>
    <row r="3054" ht="12.75" customHeight="1" x14ac:dyDescent="0.25"/>
    <row r="3055" ht="12.75" customHeight="1" x14ac:dyDescent="0.25"/>
    <row r="3056" ht="12.75" customHeight="1" x14ac:dyDescent="0.25"/>
    <row r="3057" ht="12.75" customHeight="1" x14ac:dyDescent="0.25"/>
    <row r="3058" ht="12.75" customHeight="1" x14ac:dyDescent="0.25"/>
    <row r="3059" ht="12.75" customHeight="1" x14ac:dyDescent="0.25"/>
    <row r="3060" ht="12.75" customHeight="1" x14ac:dyDescent="0.25"/>
    <row r="3061" ht="12.75" customHeight="1" x14ac:dyDescent="0.25"/>
    <row r="3062" ht="12.75" customHeight="1" x14ac:dyDescent="0.25"/>
    <row r="3063" ht="12.75" customHeight="1" x14ac:dyDescent="0.25"/>
    <row r="3064" ht="12.75" customHeight="1" x14ac:dyDescent="0.25"/>
    <row r="3065" ht="12.75" customHeight="1" x14ac:dyDescent="0.25"/>
    <row r="3066" ht="12.75" customHeight="1" x14ac:dyDescent="0.25"/>
    <row r="3067" ht="12.75" customHeight="1" x14ac:dyDescent="0.25"/>
    <row r="3068" ht="12.75" customHeight="1" x14ac:dyDescent="0.25"/>
    <row r="3069" ht="12.75" customHeight="1" x14ac:dyDescent="0.25"/>
    <row r="3070" ht="12.75" customHeight="1" x14ac:dyDescent="0.25"/>
    <row r="3071" ht="12.75" customHeight="1" x14ac:dyDescent="0.25"/>
    <row r="3072" ht="12.75" customHeight="1" x14ac:dyDescent="0.25"/>
    <row r="3073" ht="12.75" customHeight="1" x14ac:dyDescent="0.25"/>
    <row r="3074" ht="12.75" customHeight="1" x14ac:dyDescent="0.25"/>
    <row r="3075" ht="12.75" customHeight="1" x14ac:dyDescent="0.25"/>
    <row r="3076" ht="12.75" customHeight="1" x14ac:dyDescent="0.25"/>
    <row r="3077" ht="12.75" customHeight="1" x14ac:dyDescent="0.25"/>
    <row r="3078" ht="12.75" customHeight="1" x14ac:dyDescent="0.25"/>
    <row r="3079" ht="12.75" customHeight="1" x14ac:dyDescent="0.25"/>
    <row r="3080" ht="12.75" customHeight="1" x14ac:dyDescent="0.25"/>
    <row r="3081" ht="12.75" customHeight="1" x14ac:dyDescent="0.25"/>
    <row r="3082" ht="12.75" customHeight="1" x14ac:dyDescent="0.25"/>
    <row r="3083" ht="12.75" customHeight="1" x14ac:dyDescent="0.25"/>
    <row r="3084" ht="12.75" customHeight="1" x14ac:dyDescent="0.25"/>
    <row r="3085" ht="12.75" customHeight="1" x14ac:dyDescent="0.25"/>
    <row r="3086" ht="12.75" customHeight="1" x14ac:dyDescent="0.25"/>
    <row r="3087" ht="12.75" customHeight="1" x14ac:dyDescent="0.25"/>
    <row r="3088" ht="12.75" customHeight="1" x14ac:dyDescent="0.25"/>
    <row r="3089" ht="12.75" customHeight="1" x14ac:dyDescent="0.25"/>
    <row r="3090" ht="12.75" customHeight="1" x14ac:dyDescent="0.25"/>
    <row r="3091" ht="12.75" customHeight="1" x14ac:dyDescent="0.25"/>
    <row r="3092" ht="12.75" customHeight="1" x14ac:dyDescent="0.25"/>
    <row r="3093" ht="12.75" customHeight="1" x14ac:dyDescent="0.25"/>
    <row r="3094" ht="12.75" customHeight="1" x14ac:dyDescent="0.25"/>
    <row r="3095" ht="12.75" customHeight="1" x14ac:dyDescent="0.25"/>
    <row r="3096" ht="12.75" customHeight="1" x14ac:dyDescent="0.25"/>
    <row r="3097" ht="12.75" customHeight="1" x14ac:dyDescent="0.25"/>
    <row r="3098" ht="12.75" customHeight="1" x14ac:dyDescent="0.25"/>
    <row r="3099" ht="12.75" customHeight="1" x14ac:dyDescent="0.25"/>
    <row r="3100" ht="12.75" customHeight="1" x14ac:dyDescent="0.25"/>
    <row r="3101" ht="12.75" customHeight="1" x14ac:dyDescent="0.25"/>
    <row r="3102" ht="12.75" customHeight="1" x14ac:dyDescent="0.25"/>
    <row r="3103" ht="12.75" customHeight="1" x14ac:dyDescent="0.25"/>
    <row r="3104" ht="12.75" customHeight="1" x14ac:dyDescent="0.25"/>
    <row r="3105" ht="12.75" customHeight="1" x14ac:dyDescent="0.25"/>
    <row r="3106" ht="12.75" customHeight="1" x14ac:dyDescent="0.25"/>
    <row r="3107" ht="12.75" customHeight="1" x14ac:dyDescent="0.25"/>
    <row r="3108" ht="12.75" customHeight="1" x14ac:dyDescent="0.25"/>
    <row r="3109" ht="12.75" customHeight="1" x14ac:dyDescent="0.25"/>
    <row r="3110" ht="12.75" customHeight="1" x14ac:dyDescent="0.25"/>
    <row r="3111" ht="12.75" customHeight="1" x14ac:dyDescent="0.25"/>
    <row r="3112" ht="12.75" customHeight="1" x14ac:dyDescent="0.25"/>
    <row r="3113" ht="12.75" customHeight="1" x14ac:dyDescent="0.25"/>
    <row r="3114" ht="12.75" customHeight="1" x14ac:dyDescent="0.25"/>
    <row r="3115" ht="12.75" customHeight="1" x14ac:dyDescent="0.25"/>
    <row r="3116" ht="12.75" customHeight="1" x14ac:dyDescent="0.25"/>
    <row r="3117" ht="12.75" customHeight="1" x14ac:dyDescent="0.25"/>
    <row r="3118" ht="12.75" customHeight="1" x14ac:dyDescent="0.25"/>
    <row r="3119" ht="12.75" customHeight="1" x14ac:dyDescent="0.25"/>
    <row r="3120" ht="12.75" customHeight="1" x14ac:dyDescent="0.25"/>
    <row r="3121" ht="12.75" customHeight="1" x14ac:dyDescent="0.25"/>
    <row r="3122" ht="12.75" customHeight="1" x14ac:dyDescent="0.25"/>
    <row r="3123" ht="12.75" customHeight="1" x14ac:dyDescent="0.25"/>
    <row r="3124" ht="12.75" customHeight="1" x14ac:dyDescent="0.25"/>
    <row r="3125" ht="12.75" customHeight="1" x14ac:dyDescent="0.25"/>
    <row r="3126" ht="12.75" customHeight="1" x14ac:dyDescent="0.25"/>
    <row r="3127" ht="12.75" customHeight="1" x14ac:dyDescent="0.25"/>
    <row r="3128" ht="12.75" customHeight="1" x14ac:dyDescent="0.25"/>
    <row r="3129" ht="12.75" customHeight="1" x14ac:dyDescent="0.25"/>
    <row r="3130" ht="12.75" customHeight="1" x14ac:dyDescent="0.25"/>
    <row r="3131" ht="12.75" customHeight="1" x14ac:dyDescent="0.25"/>
    <row r="3132" ht="12.75" customHeight="1" x14ac:dyDescent="0.25"/>
    <row r="3133" ht="12.75" customHeight="1" x14ac:dyDescent="0.25"/>
    <row r="3134" ht="12.75" customHeight="1" x14ac:dyDescent="0.25"/>
    <row r="3135" ht="12.75" customHeight="1" x14ac:dyDescent="0.25"/>
    <row r="3136" ht="12.75" customHeight="1" x14ac:dyDescent="0.25"/>
    <row r="3137" ht="12.75" customHeight="1" x14ac:dyDescent="0.25"/>
    <row r="3138" ht="12.75" customHeight="1" x14ac:dyDescent="0.25"/>
    <row r="3139" ht="12.75" customHeight="1" x14ac:dyDescent="0.25"/>
    <row r="3140" ht="12.75" customHeight="1" x14ac:dyDescent="0.25"/>
    <row r="3141" ht="12.75" customHeight="1" x14ac:dyDescent="0.25"/>
    <row r="3142" ht="12.75" customHeight="1" x14ac:dyDescent="0.25"/>
    <row r="3143" ht="12.75" customHeight="1" x14ac:dyDescent="0.25"/>
    <row r="3144" ht="12.75" customHeight="1" x14ac:dyDescent="0.25"/>
    <row r="3145" ht="12.75" customHeight="1" x14ac:dyDescent="0.25"/>
    <row r="3146" ht="12.75" customHeight="1" x14ac:dyDescent="0.25"/>
    <row r="3147" ht="12.75" customHeight="1" x14ac:dyDescent="0.25"/>
    <row r="3148" ht="12.75" customHeight="1" x14ac:dyDescent="0.25"/>
    <row r="3149" ht="12.75" customHeight="1" x14ac:dyDescent="0.25"/>
    <row r="3150" ht="12.75" customHeight="1" x14ac:dyDescent="0.25"/>
    <row r="3151" ht="12.75" customHeight="1" x14ac:dyDescent="0.25"/>
    <row r="3152" ht="12.75" customHeight="1" x14ac:dyDescent="0.25"/>
    <row r="3153" ht="12.75" customHeight="1" x14ac:dyDescent="0.25"/>
    <row r="3154" ht="12.75" customHeight="1" x14ac:dyDescent="0.25"/>
    <row r="3155" ht="12.75" customHeight="1" x14ac:dyDescent="0.25"/>
    <row r="3156" ht="12.75" customHeight="1" x14ac:dyDescent="0.25"/>
    <row r="3157" ht="12.75" customHeight="1" x14ac:dyDescent="0.25"/>
    <row r="3158" ht="12.75" customHeight="1" x14ac:dyDescent="0.25"/>
    <row r="3159" ht="12.75" customHeight="1" x14ac:dyDescent="0.25"/>
    <row r="3160" ht="12.75" customHeight="1" x14ac:dyDescent="0.25"/>
    <row r="3161" ht="12.75" customHeight="1" x14ac:dyDescent="0.25"/>
    <row r="3162" ht="12.75" customHeight="1" x14ac:dyDescent="0.25"/>
    <row r="3163" ht="12.75" customHeight="1" x14ac:dyDescent="0.25"/>
    <row r="3164" ht="12.75" customHeight="1" x14ac:dyDescent="0.25"/>
    <row r="3165" ht="12.75" customHeight="1" x14ac:dyDescent="0.25"/>
    <row r="3166" ht="12.75" customHeight="1" x14ac:dyDescent="0.25"/>
    <row r="3167" ht="12.75" customHeight="1" x14ac:dyDescent="0.25"/>
    <row r="3168" ht="12.75" customHeight="1" x14ac:dyDescent="0.25"/>
    <row r="3169" ht="12.75" customHeight="1" x14ac:dyDescent="0.25"/>
    <row r="3170" ht="12.75" customHeight="1" x14ac:dyDescent="0.25"/>
    <row r="3171" ht="12.75" customHeight="1" x14ac:dyDescent="0.25"/>
    <row r="3172" ht="12.75" customHeight="1" x14ac:dyDescent="0.25"/>
    <row r="3173" ht="12.75" customHeight="1" x14ac:dyDescent="0.25"/>
    <row r="3174" ht="12.75" customHeight="1" x14ac:dyDescent="0.25"/>
    <row r="3175" ht="12.75" customHeight="1" x14ac:dyDescent="0.25"/>
    <row r="3176" ht="12.75" customHeight="1" x14ac:dyDescent="0.25"/>
    <row r="3177" ht="12.75" customHeight="1" x14ac:dyDescent="0.25"/>
    <row r="3178" ht="12.75" customHeight="1" x14ac:dyDescent="0.25"/>
    <row r="3179" ht="12.75" customHeight="1" x14ac:dyDescent="0.25"/>
    <row r="3180" ht="12.75" customHeight="1" x14ac:dyDescent="0.25"/>
    <row r="3181" ht="12.75" customHeight="1" x14ac:dyDescent="0.25"/>
    <row r="3182" ht="12.75" customHeight="1" x14ac:dyDescent="0.25"/>
    <row r="3183" ht="12.75" customHeight="1" x14ac:dyDescent="0.25"/>
    <row r="3184" ht="12.75" customHeight="1" x14ac:dyDescent="0.25"/>
    <row r="3185" ht="12.75" customHeight="1" x14ac:dyDescent="0.25"/>
    <row r="3186" ht="12.75" customHeight="1" x14ac:dyDescent="0.25"/>
    <row r="3187" ht="12.75" customHeight="1" x14ac:dyDescent="0.25"/>
    <row r="3188" ht="12.75" customHeight="1" x14ac:dyDescent="0.25"/>
    <row r="3189" ht="12.75" customHeight="1" x14ac:dyDescent="0.25"/>
    <row r="3190" ht="12.75" customHeight="1" x14ac:dyDescent="0.25"/>
    <row r="3191" ht="12.75" customHeight="1" x14ac:dyDescent="0.25"/>
    <row r="3192" ht="12.75" customHeight="1" x14ac:dyDescent="0.25"/>
    <row r="3193" ht="12.75" customHeight="1" x14ac:dyDescent="0.25"/>
    <row r="3194" ht="12.75" customHeight="1" x14ac:dyDescent="0.25"/>
    <row r="3195" ht="12.75" customHeight="1" x14ac:dyDescent="0.25"/>
    <row r="3196" ht="12.75" customHeight="1" x14ac:dyDescent="0.25"/>
    <row r="3197" ht="12.75" customHeight="1" x14ac:dyDescent="0.25"/>
    <row r="3198" ht="12.75" customHeight="1" x14ac:dyDescent="0.25"/>
    <row r="3199" ht="12.75" customHeight="1" x14ac:dyDescent="0.25"/>
    <row r="3200" ht="12.75" customHeight="1" x14ac:dyDescent="0.25"/>
    <row r="3201" ht="12.75" customHeight="1" x14ac:dyDescent="0.25"/>
    <row r="3202" ht="12.75" customHeight="1" x14ac:dyDescent="0.25"/>
    <row r="3203" ht="12.75" customHeight="1" x14ac:dyDescent="0.25"/>
    <row r="3204" ht="12.75" customHeight="1" x14ac:dyDescent="0.25"/>
    <row r="3205" ht="12.75" customHeight="1" x14ac:dyDescent="0.25"/>
    <row r="3206" ht="12.75" customHeight="1" x14ac:dyDescent="0.25"/>
    <row r="3207" ht="12.75" customHeight="1" x14ac:dyDescent="0.25"/>
    <row r="3208" ht="12.75" customHeight="1" x14ac:dyDescent="0.25"/>
    <row r="3209" ht="12.75" customHeight="1" x14ac:dyDescent="0.25"/>
    <row r="3210" ht="12.75" customHeight="1" x14ac:dyDescent="0.25"/>
    <row r="3211" ht="12.75" customHeight="1" x14ac:dyDescent="0.25"/>
    <row r="3212" ht="12.75" customHeight="1" x14ac:dyDescent="0.25"/>
    <row r="3213" ht="12.75" customHeight="1" x14ac:dyDescent="0.25"/>
    <row r="3214" ht="12.75" customHeight="1" x14ac:dyDescent="0.25"/>
    <row r="3215" ht="12.75" customHeight="1" x14ac:dyDescent="0.25"/>
    <row r="3216" ht="12.75" customHeight="1" x14ac:dyDescent="0.25"/>
    <row r="3217" ht="12.75" customHeight="1" x14ac:dyDescent="0.25"/>
    <row r="3218" ht="12.75" customHeight="1" x14ac:dyDescent="0.25"/>
    <row r="3219" ht="12.75" customHeight="1" x14ac:dyDescent="0.25"/>
    <row r="3220" ht="12.75" customHeight="1" x14ac:dyDescent="0.25"/>
    <row r="3221" ht="12.75" customHeight="1" x14ac:dyDescent="0.25"/>
    <row r="3222" ht="12.75" customHeight="1" x14ac:dyDescent="0.25"/>
    <row r="3223" ht="12.75" customHeight="1" x14ac:dyDescent="0.25"/>
    <row r="3224" ht="12.75" customHeight="1" x14ac:dyDescent="0.25"/>
    <row r="3225" ht="12.75" customHeight="1" x14ac:dyDescent="0.25"/>
    <row r="3226" ht="12.75" customHeight="1" x14ac:dyDescent="0.25"/>
    <row r="3227" ht="12.75" customHeight="1" x14ac:dyDescent="0.25"/>
    <row r="3228" ht="12.75" customHeight="1" x14ac:dyDescent="0.25"/>
    <row r="3229" ht="12.75" customHeight="1" x14ac:dyDescent="0.25"/>
    <row r="3230" ht="12.75" customHeight="1" x14ac:dyDescent="0.25"/>
    <row r="3231" ht="12.75" customHeight="1" x14ac:dyDescent="0.25"/>
    <row r="3232" ht="12.75" customHeight="1" x14ac:dyDescent="0.25"/>
    <row r="3233" ht="12.75" customHeight="1" x14ac:dyDescent="0.25"/>
    <row r="3234" ht="12.75" customHeight="1" x14ac:dyDescent="0.25"/>
    <row r="3235" ht="12.75" customHeight="1" x14ac:dyDescent="0.25"/>
    <row r="3236" ht="12.75" customHeight="1" x14ac:dyDescent="0.25"/>
    <row r="3237" ht="12.75" customHeight="1" x14ac:dyDescent="0.25"/>
    <row r="3238" ht="12.75" customHeight="1" x14ac:dyDescent="0.25"/>
    <row r="3239" ht="12.75" customHeight="1" x14ac:dyDescent="0.25"/>
    <row r="3240" ht="12.75" customHeight="1" x14ac:dyDescent="0.25"/>
    <row r="3241" ht="12.75" customHeight="1" x14ac:dyDescent="0.25"/>
    <row r="3242" ht="12.75" customHeight="1" x14ac:dyDescent="0.25"/>
    <row r="3243" ht="12.75" customHeight="1" x14ac:dyDescent="0.25"/>
    <row r="3244" ht="12.75" customHeight="1" x14ac:dyDescent="0.25"/>
    <row r="3245" ht="12.75" customHeight="1" x14ac:dyDescent="0.25"/>
    <row r="3246" ht="12.75" customHeight="1" x14ac:dyDescent="0.25"/>
    <row r="3247" ht="12.75" customHeight="1" x14ac:dyDescent="0.25"/>
    <row r="3248" ht="12.75" customHeight="1" x14ac:dyDescent="0.25"/>
    <row r="3249" ht="12.75" customHeight="1" x14ac:dyDescent="0.25"/>
    <row r="3250" ht="12.75" customHeight="1" x14ac:dyDescent="0.25"/>
    <row r="3251" ht="12.75" customHeight="1" x14ac:dyDescent="0.25"/>
    <row r="3252" ht="12.75" customHeight="1" x14ac:dyDescent="0.25"/>
    <row r="3253" ht="12.75" customHeight="1" x14ac:dyDescent="0.25"/>
    <row r="3254" ht="12.75" customHeight="1" x14ac:dyDescent="0.25"/>
    <row r="3255" ht="12.75" customHeight="1" x14ac:dyDescent="0.25"/>
    <row r="3256" ht="12.75" customHeight="1" x14ac:dyDescent="0.25"/>
    <row r="3257" ht="12.75" customHeight="1" x14ac:dyDescent="0.25"/>
    <row r="3258" ht="12.75" customHeight="1" x14ac:dyDescent="0.25"/>
    <row r="3259" ht="12.75" customHeight="1" x14ac:dyDescent="0.25"/>
    <row r="3260" ht="12.75" customHeight="1" x14ac:dyDescent="0.25"/>
    <row r="3261" ht="12.75" customHeight="1" x14ac:dyDescent="0.25"/>
    <row r="3262" ht="12.75" customHeight="1" x14ac:dyDescent="0.25"/>
    <row r="3263" ht="12.75" customHeight="1" x14ac:dyDescent="0.25"/>
    <row r="3264" ht="12.75" customHeight="1" x14ac:dyDescent="0.25"/>
    <row r="3265" ht="12.75" customHeight="1" x14ac:dyDescent="0.25"/>
    <row r="3266" ht="12.75" customHeight="1" x14ac:dyDescent="0.25"/>
    <row r="3267" ht="12.75" customHeight="1" x14ac:dyDescent="0.25"/>
    <row r="3268" ht="12.75" customHeight="1" x14ac:dyDescent="0.25"/>
    <row r="3269" ht="12.75" customHeight="1" x14ac:dyDescent="0.25"/>
    <row r="3270" ht="12.75" customHeight="1" x14ac:dyDescent="0.25"/>
    <row r="3271" ht="12.75" customHeight="1" x14ac:dyDescent="0.25"/>
    <row r="3272" ht="12.75" customHeight="1" x14ac:dyDescent="0.25"/>
    <row r="3273" ht="12.75" customHeight="1" x14ac:dyDescent="0.25"/>
    <row r="3274" ht="12.75" customHeight="1" x14ac:dyDescent="0.25"/>
    <row r="3275" ht="12.75" customHeight="1" x14ac:dyDescent="0.25"/>
    <row r="3276" ht="12.75" customHeight="1" x14ac:dyDescent="0.25"/>
    <row r="3277" ht="12.75" customHeight="1" x14ac:dyDescent="0.25"/>
    <row r="3278" ht="12.75" customHeight="1" x14ac:dyDescent="0.25"/>
    <row r="3279" ht="12.75" customHeight="1" x14ac:dyDescent="0.25"/>
    <row r="3280" ht="12.75" customHeight="1" x14ac:dyDescent="0.25"/>
    <row r="3281" ht="12.75" customHeight="1" x14ac:dyDescent="0.25"/>
    <row r="3282" ht="12.75" customHeight="1" x14ac:dyDescent="0.25"/>
    <row r="3283" ht="12.75" customHeight="1" x14ac:dyDescent="0.25"/>
    <row r="3284" ht="12.75" customHeight="1" x14ac:dyDescent="0.25"/>
    <row r="3285" ht="12.75" customHeight="1" x14ac:dyDescent="0.25"/>
    <row r="3286" ht="12.75" customHeight="1" x14ac:dyDescent="0.25"/>
    <row r="3287" ht="12.75" customHeight="1" x14ac:dyDescent="0.25"/>
    <row r="3288" ht="12.75" customHeight="1" x14ac:dyDescent="0.25"/>
    <row r="3289" ht="12.75" customHeight="1" x14ac:dyDescent="0.25"/>
    <row r="3290" ht="12.75" customHeight="1" x14ac:dyDescent="0.25"/>
    <row r="3291" ht="12.75" customHeight="1" x14ac:dyDescent="0.25"/>
    <row r="3292" ht="12.75" customHeight="1" x14ac:dyDescent="0.25"/>
    <row r="3293" ht="12.75" customHeight="1" x14ac:dyDescent="0.25"/>
    <row r="3294" ht="12.75" customHeight="1" x14ac:dyDescent="0.25"/>
    <row r="3295" ht="12.75" customHeight="1" x14ac:dyDescent="0.25"/>
    <row r="3296" ht="12.75" customHeight="1" x14ac:dyDescent="0.25"/>
    <row r="3297" ht="12.75" customHeight="1" x14ac:dyDescent="0.25"/>
    <row r="3298" ht="12.75" customHeight="1" x14ac:dyDescent="0.25"/>
    <row r="3299" ht="12.75" customHeight="1" x14ac:dyDescent="0.25"/>
    <row r="3300" ht="12.75" customHeight="1" x14ac:dyDescent="0.25"/>
    <row r="3301" ht="12.75" customHeight="1" x14ac:dyDescent="0.25"/>
    <row r="3302" ht="12.75" customHeight="1" x14ac:dyDescent="0.25"/>
    <row r="3303" ht="12.75" customHeight="1" x14ac:dyDescent="0.25"/>
    <row r="3304" ht="12.75" customHeight="1" x14ac:dyDescent="0.25"/>
    <row r="3305" ht="12.75" customHeight="1" x14ac:dyDescent="0.25"/>
    <row r="3306" ht="12.75" customHeight="1" x14ac:dyDescent="0.25"/>
    <row r="3307" ht="12.75" customHeight="1" x14ac:dyDescent="0.25"/>
    <row r="3308" ht="12.75" customHeight="1" x14ac:dyDescent="0.25"/>
    <row r="3309" ht="12.75" customHeight="1" x14ac:dyDescent="0.25"/>
    <row r="3310" ht="12.75" customHeight="1" x14ac:dyDescent="0.25"/>
    <row r="3311" ht="12.75" customHeight="1" x14ac:dyDescent="0.25"/>
    <row r="3312" ht="12.75" customHeight="1" x14ac:dyDescent="0.25"/>
    <row r="3313" ht="12.75" customHeight="1" x14ac:dyDescent="0.25"/>
    <row r="3314" ht="12.75" customHeight="1" x14ac:dyDescent="0.25"/>
    <row r="3315" ht="12.75" customHeight="1" x14ac:dyDescent="0.25"/>
    <row r="3316" ht="12.75" customHeight="1" x14ac:dyDescent="0.25"/>
    <row r="3317" ht="12.75" customHeight="1" x14ac:dyDescent="0.25"/>
    <row r="3318" ht="12.75" customHeight="1" x14ac:dyDescent="0.25"/>
    <row r="3319" ht="12.75" customHeight="1" x14ac:dyDescent="0.25"/>
    <row r="3320" ht="12.75" customHeight="1" x14ac:dyDescent="0.25"/>
    <row r="3321" ht="12.75" customHeight="1" x14ac:dyDescent="0.25"/>
    <row r="3322" ht="12.75" customHeight="1" x14ac:dyDescent="0.25"/>
    <row r="3323" ht="12.75" customHeight="1" x14ac:dyDescent="0.25"/>
    <row r="3324" ht="12.75" customHeight="1" x14ac:dyDescent="0.25"/>
    <row r="3325" ht="12.75" customHeight="1" x14ac:dyDescent="0.25"/>
    <row r="3326" ht="12.75" customHeight="1" x14ac:dyDescent="0.25"/>
    <row r="3327" ht="12.75" customHeight="1" x14ac:dyDescent="0.25"/>
    <row r="3328" ht="12.75" customHeight="1" x14ac:dyDescent="0.25"/>
    <row r="3329" ht="12.75" customHeight="1" x14ac:dyDescent="0.25"/>
    <row r="3330" ht="12.75" customHeight="1" x14ac:dyDescent="0.25"/>
    <row r="3331" ht="12.75" customHeight="1" x14ac:dyDescent="0.25"/>
    <row r="3332" ht="12.75" customHeight="1" x14ac:dyDescent="0.25"/>
    <row r="3333" ht="12.75" customHeight="1" x14ac:dyDescent="0.25"/>
    <row r="3334" ht="12.75" customHeight="1" x14ac:dyDescent="0.25"/>
    <row r="3335" ht="12.75" customHeight="1" x14ac:dyDescent="0.25"/>
    <row r="3336" ht="12.75" customHeight="1" x14ac:dyDescent="0.25"/>
    <row r="3337" ht="12.75" customHeight="1" x14ac:dyDescent="0.25"/>
    <row r="3338" ht="12.75" customHeight="1" x14ac:dyDescent="0.25"/>
    <row r="3339" ht="12.75" customHeight="1" x14ac:dyDescent="0.25"/>
    <row r="3340" ht="12.75" customHeight="1" x14ac:dyDescent="0.25"/>
    <row r="3341" ht="12.75" customHeight="1" x14ac:dyDescent="0.25"/>
    <row r="3342" ht="12.75" customHeight="1" x14ac:dyDescent="0.25"/>
    <row r="3343" ht="12.75" customHeight="1" x14ac:dyDescent="0.25"/>
    <row r="3344" ht="12.75" customHeight="1" x14ac:dyDescent="0.25"/>
    <row r="3345" ht="12.75" customHeight="1" x14ac:dyDescent="0.25"/>
    <row r="3346" ht="12.75" customHeight="1" x14ac:dyDescent="0.25"/>
    <row r="3347" ht="12.75" customHeight="1" x14ac:dyDescent="0.25"/>
    <row r="3348" ht="12.75" customHeight="1" x14ac:dyDescent="0.25"/>
    <row r="3349" ht="12.75" customHeight="1" x14ac:dyDescent="0.25"/>
    <row r="3350" ht="12.75" customHeight="1" x14ac:dyDescent="0.25"/>
    <row r="3351" ht="12.75" customHeight="1" x14ac:dyDescent="0.25"/>
    <row r="3352" ht="12.75" customHeight="1" x14ac:dyDescent="0.25"/>
    <row r="3353" ht="12.75" customHeight="1" x14ac:dyDescent="0.25"/>
    <row r="3354" ht="12.75" customHeight="1" x14ac:dyDescent="0.25"/>
    <row r="3355" ht="12.75" customHeight="1" x14ac:dyDescent="0.25"/>
    <row r="3356" ht="12.75" customHeight="1" x14ac:dyDescent="0.25"/>
    <row r="3357" ht="12.75" customHeight="1" x14ac:dyDescent="0.25"/>
    <row r="3358" ht="12.75" customHeight="1" x14ac:dyDescent="0.25"/>
    <row r="3359" ht="12.75" customHeight="1" x14ac:dyDescent="0.25"/>
    <row r="3360" ht="12.75" customHeight="1" x14ac:dyDescent="0.25"/>
    <row r="3361" ht="12.75" customHeight="1" x14ac:dyDescent="0.25"/>
    <row r="3362" ht="12.75" customHeight="1" x14ac:dyDescent="0.25"/>
    <row r="3363" ht="12.75" customHeight="1" x14ac:dyDescent="0.25"/>
    <row r="3364" ht="12.75" customHeight="1" x14ac:dyDescent="0.25"/>
    <row r="3365" ht="12.75" customHeight="1" x14ac:dyDescent="0.25"/>
    <row r="3366" ht="12.75" customHeight="1" x14ac:dyDescent="0.25"/>
    <row r="3367" ht="12.75" customHeight="1" x14ac:dyDescent="0.25"/>
    <row r="3368" ht="12.75" customHeight="1" x14ac:dyDescent="0.25"/>
    <row r="3369" ht="12.75" customHeight="1" x14ac:dyDescent="0.25"/>
    <row r="3370" ht="12.75" customHeight="1" x14ac:dyDescent="0.25"/>
    <row r="3371" ht="12.75" customHeight="1" x14ac:dyDescent="0.25"/>
    <row r="3372" ht="12.75" customHeight="1" x14ac:dyDescent="0.25"/>
    <row r="3373" ht="12.75" customHeight="1" x14ac:dyDescent="0.25"/>
    <row r="3374" ht="12.75" customHeight="1" x14ac:dyDescent="0.25"/>
    <row r="3375" ht="12.75" customHeight="1" x14ac:dyDescent="0.25"/>
    <row r="3376" ht="12.75" customHeight="1" x14ac:dyDescent="0.25"/>
    <row r="3377" ht="12.75" customHeight="1" x14ac:dyDescent="0.25"/>
    <row r="3378" ht="12.75" customHeight="1" x14ac:dyDescent="0.25"/>
    <row r="3379" ht="12.75" customHeight="1" x14ac:dyDescent="0.25"/>
    <row r="3380" ht="12.75" customHeight="1" x14ac:dyDescent="0.25"/>
    <row r="3381" ht="12.75" customHeight="1" x14ac:dyDescent="0.25"/>
    <row r="3382" ht="12.75" customHeight="1" x14ac:dyDescent="0.25"/>
    <row r="3383" ht="12.75" customHeight="1" x14ac:dyDescent="0.25"/>
    <row r="3384" ht="12.75" customHeight="1" x14ac:dyDescent="0.25"/>
    <row r="3385" ht="12.75" customHeight="1" x14ac:dyDescent="0.25"/>
    <row r="3386" ht="12.75" customHeight="1" x14ac:dyDescent="0.25"/>
    <row r="3387" ht="12.75" customHeight="1" x14ac:dyDescent="0.25"/>
    <row r="3388" ht="12.75" customHeight="1" x14ac:dyDescent="0.25"/>
    <row r="3389" ht="12.75" customHeight="1" x14ac:dyDescent="0.25"/>
    <row r="3390" ht="12.75" customHeight="1" x14ac:dyDescent="0.25"/>
    <row r="3391" ht="12.75" customHeight="1" x14ac:dyDescent="0.25"/>
    <row r="3392" ht="12.75" customHeight="1" x14ac:dyDescent="0.25"/>
    <row r="3393" ht="12.75" customHeight="1" x14ac:dyDescent="0.25"/>
    <row r="3394" ht="12.75" customHeight="1" x14ac:dyDescent="0.25"/>
    <row r="3395" ht="12.75" customHeight="1" x14ac:dyDescent="0.25"/>
    <row r="3396" ht="12.75" customHeight="1" x14ac:dyDescent="0.25"/>
    <row r="3397" ht="12.75" customHeight="1" x14ac:dyDescent="0.25"/>
    <row r="3398" ht="12.75" customHeight="1" x14ac:dyDescent="0.25"/>
    <row r="3399" ht="12.75" customHeight="1" x14ac:dyDescent="0.25"/>
    <row r="3400" ht="12.75" customHeight="1" x14ac:dyDescent="0.25"/>
    <row r="3401" ht="12.75" customHeight="1" x14ac:dyDescent="0.25"/>
    <row r="3402" ht="12.75" customHeight="1" x14ac:dyDescent="0.25"/>
    <row r="3403" ht="12.75" customHeight="1" x14ac:dyDescent="0.25"/>
    <row r="3404" ht="12.75" customHeight="1" x14ac:dyDescent="0.25"/>
    <row r="3405" ht="12.75" customHeight="1" x14ac:dyDescent="0.25"/>
    <row r="3406" ht="12.75" customHeight="1" x14ac:dyDescent="0.25"/>
    <row r="3407" ht="12.75" customHeight="1" x14ac:dyDescent="0.25"/>
    <row r="3408" ht="12.75" customHeight="1" x14ac:dyDescent="0.25"/>
    <row r="3409" ht="12.75" customHeight="1" x14ac:dyDescent="0.25"/>
    <row r="3410" ht="12.75" customHeight="1" x14ac:dyDescent="0.25"/>
    <row r="3411" ht="12.75" customHeight="1" x14ac:dyDescent="0.25"/>
    <row r="3412" ht="12.75" customHeight="1" x14ac:dyDescent="0.25"/>
    <row r="3413" ht="12.75" customHeight="1" x14ac:dyDescent="0.25"/>
    <row r="3414" ht="12.75" customHeight="1" x14ac:dyDescent="0.25"/>
    <row r="3415" ht="12.75" customHeight="1" x14ac:dyDescent="0.25"/>
    <row r="3416" ht="12.75" customHeight="1" x14ac:dyDescent="0.25"/>
    <row r="3417" ht="12.75" customHeight="1" x14ac:dyDescent="0.25"/>
    <row r="3418" ht="12.75" customHeight="1" x14ac:dyDescent="0.25"/>
    <row r="3419" ht="12.75" customHeight="1" x14ac:dyDescent="0.25"/>
    <row r="3420" ht="12.75" customHeight="1" x14ac:dyDescent="0.25"/>
    <row r="3421" ht="12.75" customHeight="1" x14ac:dyDescent="0.25"/>
    <row r="3422" ht="12.75" customHeight="1" x14ac:dyDescent="0.25"/>
    <row r="3423" ht="12.75" customHeight="1" x14ac:dyDescent="0.25"/>
    <row r="3424" ht="12.75" customHeight="1" x14ac:dyDescent="0.25"/>
    <row r="3425" ht="12.75" customHeight="1" x14ac:dyDescent="0.25"/>
    <row r="3426" ht="12.75" customHeight="1" x14ac:dyDescent="0.25"/>
    <row r="3427" ht="12.75" customHeight="1" x14ac:dyDescent="0.25"/>
    <row r="3428" ht="12.75" customHeight="1" x14ac:dyDescent="0.25"/>
    <row r="3429" ht="12.75" customHeight="1" x14ac:dyDescent="0.25"/>
    <row r="3430" ht="12.75" customHeight="1" x14ac:dyDescent="0.25"/>
    <row r="3431" ht="12.75" customHeight="1" x14ac:dyDescent="0.25"/>
    <row r="3432" ht="12.75" customHeight="1" x14ac:dyDescent="0.25"/>
    <row r="3433" ht="12.75" customHeight="1" x14ac:dyDescent="0.25"/>
    <row r="3434" ht="12.75" customHeight="1" x14ac:dyDescent="0.25"/>
    <row r="3435" ht="12.75" customHeight="1" x14ac:dyDescent="0.25"/>
    <row r="3436" ht="12.75" customHeight="1" x14ac:dyDescent="0.25"/>
    <row r="3437" ht="12.75" customHeight="1" x14ac:dyDescent="0.25"/>
    <row r="3438" ht="12.75" customHeight="1" x14ac:dyDescent="0.25"/>
    <row r="3439" ht="12.75" customHeight="1" x14ac:dyDescent="0.25"/>
    <row r="3440" ht="12.75" customHeight="1" x14ac:dyDescent="0.25"/>
    <row r="3441" ht="12.75" customHeight="1" x14ac:dyDescent="0.25"/>
    <row r="3442" ht="12.75" customHeight="1" x14ac:dyDescent="0.25"/>
    <row r="3443" ht="12.75" customHeight="1" x14ac:dyDescent="0.25"/>
    <row r="3444" ht="12.75" customHeight="1" x14ac:dyDescent="0.25"/>
    <row r="3445" ht="12.75" customHeight="1" x14ac:dyDescent="0.25"/>
    <row r="3446" ht="12.75" customHeight="1" x14ac:dyDescent="0.25"/>
    <row r="3447" ht="12.75" customHeight="1" x14ac:dyDescent="0.25"/>
    <row r="3448" ht="12.75" customHeight="1" x14ac:dyDescent="0.25"/>
    <row r="3449" ht="12.75" customHeight="1" x14ac:dyDescent="0.25"/>
    <row r="3450" ht="12.75" customHeight="1" x14ac:dyDescent="0.25"/>
    <row r="3451" ht="12.75" customHeight="1" x14ac:dyDescent="0.25"/>
    <row r="3452" ht="12.75" customHeight="1" x14ac:dyDescent="0.25"/>
    <row r="3453" ht="12.75" customHeight="1" x14ac:dyDescent="0.25"/>
    <row r="3454" ht="12.75" customHeight="1" x14ac:dyDescent="0.25"/>
    <row r="3455" ht="12.75" customHeight="1" x14ac:dyDescent="0.25"/>
    <row r="3456" ht="12.75" customHeight="1" x14ac:dyDescent="0.25"/>
    <row r="3457" ht="12.75" customHeight="1" x14ac:dyDescent="0.25"/>
    <row r="3458" ht="12.75" customHeight="1" x14ac:dyDescent="0.25"/>
    <row r="3459" ht="12.75" customHeight="1" x14ac:dyDescent="0.25"/>
    <row r="3460" ht="12.75" customHeight="1" x14ac:dyDescent="0.25"/>
    <row r="3461" ht="12.75" customHeight="1" x14ac:dyDescent="0.25"/>
    <row r="3462" ht="12.75" customHeight="1" x14ac:dyDescent="0.25"/>
    <row r="3463" ht="12.75" customHeight="1" x14ac:dyDescent="0.25"/>
    <row r="3464" ht="12.75" customHeight="1" x14ac:dyDescent="0.25"/>
    <row r="3465" ht="12.75" customHeight="1" x14ac:dyDescent="0.25"/>
    <row r="3466" ht="12.75" customHeight="1" x14ac:dyDescent="0.25"/>
    <row r="3467" ht="12.75" customHeight="1" x14ac:dyDescent="0.25"/>
    <row r="3468" ht="12.75" customHeight="1" x14ac:dyDescent="0.25"/>
    <row r="3469" ht="12.75" customHeight="1" x14ac:dyDescent="0.25"/>
    <row r="3470" ht="12.75" customHeight="1" x14ac:dyDescent="0.25"/>
    <row r="3471" ht="12.75" customHeight="1" x14ac:dyDescent="0.25"/>
    <row r="3472" ht="12.75" customHeight="1" x14ac:dyDescent="0.25"/>
    <row r="3473" ht="12.75" customHeight="1" x14ac:dyDescent="0.25"/>
    <row r="3474" ht="12.75" customHeight="1" x14ac:dyDescent="0.25"/>
    <row r="3475" ht="12.75" customHeight="1" x14ac:dyDescent="0.25"/>
    <row r="3476" ht="12.75" customHeight="1" x14ac:dyDescent="0.25"/>
    <row r="3477" ht="12.75" customHeight="1" x14ac:dyDescent="0.25"/>
    <row r="3478" ht="12.75" customHeight="1" x14ac:dyDescent="0.25"/>
    <row r="3479" ht="12.75" customHeight="1" x14ac:dyDescent="0.25"/>
    <row r="3480" ht="12.75" customHeight="1" x14ac:dyDescent="0.25"/>
    <row r="3481" ht="12.75" customHeight="1" x14ac:dyDescent="0.25"/>
    <row r="3482" ht="12.75" customHeight="1" x14ac:dyDescent="0.25"/>
    <row r="3483" ht="12.75" customHeight="1" x14ac:dyDescent="0.25"/>
    <row r="3484" ht="12.75" customHeight="1" x14ac:dyDescent="0.25"/>
    <row r="3485" ht="12.75" customHeight="1" x14ac:dyDescent="0.25"/>
    <row r="3486" ht="12.75" customHeight="1" x14ac:dyDescent="0.25"/>
    <row r="3487" ht="12.75" customHeight="1" x14ac:dyDescent="0.25"/>
    <row r="3488" ht="12.75" customHeight="1" x14ac:dyDescent="0.25"/>
    <row r="3489" ht="12.75" customHeight="1" x14ac:dyDescent="0.25"/>
    <row r="3490" ht="12.75" customHeight="1" x14ac:dyDescent="0.25"/>
    <row r="3491" ht="12.75" customHeight="1" x14ac:dyDescent="0.25"/>
    <row r="3492" ht="12.75" customHeight="1" x14ac:dyDescent="0.25"/>
    <row r="3493" ht="12.75" customHeight="1" x14ac:dyDescent="0.25"/>
    <row r="3494" ht="12.75" customHeight="1" x14ac:dyDescent="0.25"/>
    <row r="3495" ht="12.75" customHeight="1" x14ac:dyDescent="0.25"/>
    <row r="3496" ht="12.75" customHeight="1" x14ac:dyDescent="0.25"/>
    <row r="3497" ht="12.75" customHeight="1" x14ac:dyDescent="0.25"/>
    <row r="3498" ht="12.75" customHeight="1" x14ac:dyDescent="0.25"/>
    <row r="3499" ht="12.75" customHeight="1" x14ac:dyDescent="0.25"/>
    <row r="3500" ht="12.75" customHeight="1" x14ac:dyDescent="0.25"/>
    <row r="3501" ht="12.75" customHeight="1" x14ac:dyDescent="0.25"/>
    <row r="3502" ht="12.75" customHeight="1" x14ac:dyDescent="0.25"/>
    <row r="3503" ht="12.75" customHeight="1" x14ac:dyDescent="0.25"/>
    <row r="3504" ht="12.75" customHeight="1" x14ac:dyDescent="0.25"/>
    <row r="3505" ht="12.75" customHeight="1" x14ac:dyDescent="0.25"/>
    <row r="3506" ht="12.75" customHeight="1" x14ac:dyDescent="0.25"/>
    <row r="3507" ht="12.75" customHeight="1" x14ac:dyDescent="0.25"/>
    <row r="3508" ht="12.75" customHeight="1" x14ac:dyDescent="0.25"/>
    <row r="3509" ht="12.75" customHeight="1" x14ac:dyDescent="0.25"/>
    <row r="3510" ht="12.75" customHeight="1" x14ac:dyDescent="0.25"/>
    <row r="3511" ht="12.75" customHeight="1" x14ac:dyDescent="0.25"/>
    <row r="3512" ht="12.75" customHeight="1" x14ac:dyDescent="0.25"/>
    <row r="3513" ht="12.75" customHeight="1" x14ac:dyDescent="0.25"/>
    <row r="3514" ht="12.75" customHeight="1" x14ac:dyDescent="0.25"/>
    <row r="3515" ht="12.75" customHeight="1" x14ac:dyDescent="0.25"/>
    <row r="3516" ht="12.75" customHeight="1" x14ac:dyDescent="0.25"/>
    <row r="3517" ht="12.75" customHeight="1" x14ac:dyDescent="0.25"/>
    <row r="3518" ht="12.75" customHeight="1" x14ac:dyDescent="0.25"/>
    <row r="3519" ht="12.75" customHeight="1" x14ac:dyDescent="0.25"/>
    <row r="3520" ht="12.75" customHeight="1" x14ac:dyDescent="0.25"/>
    <row r="3521" ht="12.75" customHeight="1" x14ac:dyDescent="0.25"/>
    <row r="3522" ht="12.75" customHeight="1" x14ac:dyDescent="0.25"/>
    <row r="3523" ht="12.75" customHeight="1" x14ac:dyDescent="0.25"/>
    <row r="3524" ht="12.75" customHeight="1" x14ac:dyDescent="0.25"/>
    <row r="3525" ht="12.75" customHeight="1" x14ac:dyDescent="0.25"/>
    <row r="3526" ht="12.75" customHeight="1" x14ac:dyDescent="0.25"/>
    <row r="3527" ht="12.75" customHeight="1" x14ac:dyDescent="0.25"/>
    <row r="3528" ht="12.75" customHeight="1" x14ac:dyDescent="0.25"/>
    <row r="3529" ht="12.75" customHeight="1" x14ac:dyDescent="0.25"/>
    <row r="3530" ht="12.75" customHeight="1" x14ac:dyDescent="0.25"/>
    <row r="3531" ht="12.75" customHeight="1" x14ac:dyDescent="0.25"/>
    <row r="3532" ht="12.75" customHeight="1" x14ac:dyDescent="0.25"/>
    <row r="3533" ht="12.75" customHeight="1" x14ac:dyDescent="0.25"/>
    <row r="3534" ht="12.75" customHeight="1" x14ac:dyDescent="0.25"/>
    <row r="3535" ht="12.75" customHeight="1" x14ac:dyDescent="0.25"/>
    <row r="3536" ht="12.75" customHeight="1" x14ac:dyDescent="0.25"/>
    <row r="3537" ht="12.75" customHeight="1" x14ac:dyDescent="0.25"/>
    <row r="3538" ht="12.75" customHeight="1" x14ac:dyDescent="0.25"/>
    <row r="3539" ht="12.75" customHeight="1" x14ac:dyDescent="0.25"/>
    <row r="3540" ht="12.75" customHeight="1" x14ac:dyDescent="0.25"/>
    <row r="3541" ht="12.75" customHeight="1" x14ac:dyDescent="0.25"/>
    <row r="3542" ht="12.75" customHeight="1" x14ac:dyDescent="0.25"/>
    <row r="3543" ht="12.75" customHeight="1" x14ac:dyDescent="0.25"/>
    <row r="3544" ht="12.75" customHeight="1" x14ac:dyDescent="0.25"/>
    <row r="3545" ht="12.75" customHeight="1" x14ac:dyDescent="0.25"/>
    <row r="3546" ht="12.75" customHeight="1" x14ac:dyDescent="0.25"/>
    <row r="3547" ht="12.75" customHeight="1" x14ac:dyDescent="0.25"/>
    <row r="3548" ht="12.75" customHeight="1" x14ac:dyDescent="0.25"/>
    <row r="3549" ht="12.75" customHeight="1" x14ac:dyDescent="0.25"/>
    <row r="3550" ht="12.75" customHeight="1" x14ac:dyDescent="0.25"/>
    <row r="3551" ht="12.75" customHeight="1" x14ac:dyDescent="0.25"/>
    <row r="3552" ht="12.75" customHeight="1" x14ac:dyDescent="0.25"/>
    <row r="3553" ht="12.75" customHeight="1" x14ac:dyDescent="0.25"/>
    <row r="3554" ht="12.75" customHeight="1" x14ac:dyDescent="0.25"/>
    <row r="3555" ht="12.75" customHeight="1" x14ac:dyDescent="0.25"/>
    <row r="3556" ht="12.75" customHeight="1" x14ac:dyDescent="0.25"/>
    <row r="3557" ht="12.75" customHeight="1" x14ac:dyDescent="0.25"/>
    <row r="3558" ht="12.75" customHeight="1" x14ac:dyDescent="0.25"/>
    <row r="3559" ht="12.75" customHeight="1" x14ac:dyDescent="0.25"/>
    <row r="3560" ht="12.75" customHeight="1" x14ac:dyDescent="0.25"/>
    <row r="3561" ht="12.75" customHeight="1" x14ac:dyDescent="0.25"/>
    <row r="3562" ht="12.75" customHeight="1" x14ac:dyDescent="0.25"/>
    <row r="3563" ht="12.75" customHeight="1" x14ac:dyDescent="0.25"/>
    <row r="3564" ht="12.75" customHeight="1" x14ac:dyDescent="0.25"/>
    <row r="3565" ht="12.75" customHeight="1" x14ac:dyDescent="0.25"/>
    <row r="3566" ht="12.75" customHeight="1" x14ac:dyDescent="0.25"/>
    <row r="3567" ht="12.75" customHeight="1" x14ac:dyDescent="0.25"/>
    <row r="3568" ht="12.75" customHeight="1" x14ac:dyDescent="0.25"/>
    <row r="3569" ht="12.75" customHeight="1" x14ac:dyDescent="0.25"/>
    <row r="3570" ht="12.75" customHeight="1" x14ac:dyDescent="0.25"/>
    <row r="3571" ht="12.75" customHeight="1" x14ac:dyDescent="0.25"/>
    <row r="3572" ht="12.75" customHeight="1" x14ac:dyDescent="0.25"/>
    <row r="3573" ht="12.75" customHeight="1" x14ac:dyDescent="0.25"/>
    <row r="3574" ht="12.75" customHeight="1" x14ac:dyDescent="0.25"/>
    <row r="3575" ht="12.75" customHeight="1" x14ac:dyDescent="0.25"/>
    <row r="3576" ht="12.75" customHeight="1" x14ac:dyDescent="0.25"/>
    <row r="3577" ht="12.75" customHeight="1" x14ac:dyDescent="0.25"/>
    <row r="3578" ht="12.75" customHeight="1" x14ac:dyDescent="0.25"/>
    <row r="3579" ht="12.75" customHeight="1" x14ac:dyDescent="0.25"/>
    <row r="3580" ht="12.75" customHeight="1" x14ac:dyDescent="0.25"/>
    <row r="3581" ht="12.75" customHeight="1" x14ac:dyDescent="0.25"/>
    <row r="3582" ht="12.75" customHeight="1" x14ac:dyDescent="0.25"/>
    <row r="3583" ht="12.75" customHeight="1" x14ac:dyDescent="0.25"/>
    <row r="3584" ht="12.75" customHeight="1" x14ac:dyDescent="0.25"/>
    <row r="3585" ht="12.75" customHeight="1" x14ac:dyDescent="0.25"/>
    <row r="3586" ht="12.75" customHeight="1" x14ac:dyDescent="0.25"/>
    <row r="3587" ht="12.75" customHeight="1" x14ac:dyDescent="0.25"/>
    <row r="3588" ht="12.75" customHeight="1" x14ac:dyDescent="0.25"/>
    <row r="3589" ht="12.75" customHeight="1" x14ac:dyDescent="0.25"/>
    <row r="3590" ht="12.75" customHeight="1" x14ac:dyDescent="0.25"/>
    <row r="3591" ht="12.75" customHeight="1" x14ac:dyDescent="0.25"/>
    <row r="3592" ht="12.75" customHeight="1" x14ac:dyDescent="0.25"/>
    <row r="3593" ht="12.75" customHeight="1" x14ac:dyDescent="0.25"/>
    <row r="3594" ht="12.75" customHeight="1" x14ac:dyDescent="0.25"/>
    <row r="3595" ht="12.75" customHeight="1" x14ac:dyDescent="0.25"/>
    <row r="3596" ht="12.75" customHeight="1" x14ac:dyDescent="0.25"/>
    <row r="3597" ht="12.75" customHeight="1" x14ac:dyDescent="0.25"/>
    <row r="3598" ht="12.75" customHeight="1" x14ac:dyDescent="0.25"/>
    <row r="3599" ht="12.75" customHeight="1" x14ac:dyDescent="0.25"/>
    <row r="3600" ht="12.75" customHeight="1" x14ac:dyDescent="0.25"/>
    <row r="3601" ht="12.75" customHeight="1" x14ac:dyDescent="0.25"/>
    <row r="3602" ht="12.75" customHeight="1" x14ac:dyDescent="0.25"/>
    <row r="3603" ht="12.75" customHeight="1" x14ac:dyDescent="0.25"/>
    <row r="3604" ht="12.75" customHeight="1" x14ac:dyDescent="0.25"/>
    <row r="3605" ht="12.75" customHeight="1" x14ac:dyDescent="0.25"/>
    <row r="3606" ht="12.75" customHeight="1" x14ac:dyDescent="0.25"/>
    <row r="3607" ht="12.75" customHeight="1" x14ac:dyDescent="0.25"/>
    <row r="3608" ht="12.75" customHeight="1" x14ac:dyDescent="0.25"/>
    <row r="3609" ht="12.75" customHeight="1" x14ac:dyDescent="0.25"/>
    <row r="3610" ht="12.75" customHeight="1" x14ac:dyDescent="0.25"/>
    <row r="3611" ht="12.75" customHeight="1" x14ac:dyDescent="0.25"/>
    <row r="3612" ht="12.75" customHeight="1" x14ac:dyDescent="0.25"/>
    <row r="3613" ht="12.75" customHeight="1" x14ac:dyDescent="0.25"/>
    <row r="3614" ht="12.75" customHeight="1" x14ac:dyDescent="0.25"/>
    <row r="3615" ht="12.75" customHeight="1" x14ac:dyDescent="0.25"/>
    <row r="3616" ht="12.75" customHeight="1" x14ac:dyDescent="0.25"/>
    <row r="3617" ht="12.75" customHeight="1" x14ac:dyDescent="0.25"/>
    <row r="3618" ht="12.75" customHeight="1" x14ac:dyDescent="0.25"/>
    <row r="3619" ht="12.75" customHeight="1" x14ac:dyDescent="0.25"/>
    <row r="3620" ht="12.75" customHeight="1" x14ac:dyDescent="0.25"/>
    <row r="3621" ht="12.75" customHeight="1" x14ac:dyDescent="0.25"/>
    <row r="3622" ht="12.75" customHeight="1" x14ac:dyDescent="0.25"/>
    <row r="3623" ht="12.75" customHeight="1" x14ac:dyDescent="0.25"/>
    <row r="3624" ht="12.75" customHeight="1" x14ac:dyDescent="0.25"/>
    <row r="3625" ht="12.75" customHeight="1" x14ac:dyDescent="0.25"/>
    <row r="3626" ht="12.75" customHeight="1" x14ac:dyDescent="0.25"/>
    <row r="3627" ht="12.75" customHeight="1" x14ac:dyDescent="0.25"/>
    <row r="3628" ht="12.75" customHeight="1" x14ac:dyDescent="0.25"/>
    <row r="3629" ht="12.75" customHeight="1" x14ac:dyDescent="0.25"/>
    <row r="3630" ht="12.75" customHeight="1" x14ac:dyDescent="0.25"/>
    <row r="3631" ht="12.75" customHeight="1" x14ac:dyDescent="0.25"/>
    <row r="3632" ht="12.75" customHeight="1" x14ac:dyDescent="0.25"/>
    <row r="3633" ht="12.75" customHeight="1" x14ac:dyDescent="0.25"/>
    <row r="3634" ht="12.75" customHeight="1" x14ac:dyDescent="0.25"/>
    <row r="3635" ht="12.75" customHeight="1" x14ac:dyDescent="0.25"/>
    <row r="3636" ht="12.75" customHeight="1" x14ac:dyDescent="0.25"/>
    <row r="3637" ht="12.75" customHeight="1" x14ac:dyDescent="0.25"/>
    <row r="3638" ht="12.75" customHeight="1" x14ac:dyDescent="0.25"/>
    <row r="3639" ht="12.75" customHeight="1" x14ac:dyDescent="0.25"/>
    <row r="3640" ht="12.75" customHeight="1" x14ac:dyDescent="0.25"/>
    <row r="3641" ht="12.75" customHeight="1" x14ac:dyDescent="0.25"/>
    <row r="3642" ht="12.75" customHeight="1" x14ac:dyDescent="0.25"/>
    <row r="3643" ht="12.75" customHeight="1" x14ac:dyDescent="0.25"/>
    <row r="3644" ht="12.75" customHeight="1" x14ac:dyDescent="0.25"/>
    <row r="3645" ht="12.75" customHeight="1" x14ac:dyDescent="0.25"/>
    <row r="3646" ht="12.75" customHeight="1" x14ac:dyDescent="0.25"/>
    <row r="3647" ht="12.75" customHeight="1" x14ac:dyDescent="0.25"/>
    <row r="3648" ht="12.75" customHeight="1" x14ac:dyDescent="0.25"/>
    <row r="3649" ht="12.75" customHeight="1" x14ac:dyDescent="0.25"/>
    <row r="3650" ht="12.75" customHeight="1" x14ac:dyDescent="0.25"/>
    <row r="3651" ht="12.75" customHeight="1" x14ac:dyDescent="0.25"/>
    <row r="3652" ht="12.75" customHeight="1" x14ac:dyDescent="0.25"/>
    <row r="3653" ht="12.75" customHeight="1" x14ac:dyDescent="0.25"/>
    <row r="3654" ht="12.75" customHeight="1" x14ac:dyDescent="0.25"/>
    <row r="3655" ht="12.75" customHeight="1" x14ac:dyDescent="0.25"/>
    <row r="3656" ht="12.75" customHeight="1" x14ac:dyDescent="0.25"/>
    <row r="3657" ht="12.75" customHeight="1" x14ac:dyDescent="0.25"/>
    <row r="3658" ht="12.75" customHeight="1" x14ac:dyDescent="0.25"/>
    <row r="3659" ht="12.75" customHeight="1" x14ac:dyDescent="0.25"/>
    <row r="3660" ht="12.75" customHeight="1" x14ac:dyDescent="0.25"/>
    <row r="3661" ht="12.75" customHeight="1" x14ac:dyDescent="0.25"/>
    <row r="3662" ht="12.75" customHeight="1" x14ac:dyDescent="0.25"/>
    <row r="3663" ht="12.75" customHeight="1" x14ac:dyDescent="0.25"/>
    <row r="3664" ht="12.75" customHeight="1" x14ac:dyDescent="0.25"/>
    <row r="3665" ht="12.75" customHeight="1" x14ac:dyDescent="0.25"/>
    <row r="3666" ht="12.75" customHeight="1" x14ac:dyDescent="0.25"/>
    <row r="3667" ht="12.75" customHeight="1" x14ac:dyDescent="0.25"/>
    <row r="3668" ht="12.75" customHeight="1" x14ac:dyDescent="0.25"/>
    <row r="3669" ht="12.75" customHeight="1" x14ac:dyDescent="0.25"/>
    <row r="3670" ht="12.75" customHeight="1" x14ac:dyDescent="0.25"/>
    <row r="3671" ht="12.75" customHeight="1" x14ac:dyDescent="0.25"/>
    <row r="3672" ht="12.75" customHeight="1" x14ac:dyDescent="0.25"/>
    <row r="3673" ht="12.75" customHeight="1" x14ac:dyDescent="0.25"/>
    <row r="3674" ht="12.75" customHeight="1" x14ac:dyDescent="0.25"/>
    <row r="3675" ht="12.75" customHeight="1" x14ac:dyDescent="0.25"/>
    <row r="3676" ht="12.75" customHeight="1" x14ac:dyDescent="0.25"/>
    <row r="3677" ht="12.75" customHeight="1" x14ac:dyDescent="0.25"/>
    <row r="3678" ht="12.75" customHeight="1" x14ac:dyDescent="0.25"/>
    <row r="3679" ht="12.75" customHeight="1" x14ac:dyDescent="0.25"/>
    <row r="3680" ht="12.75" customHeight="1" x14ac:dyDescent="0.25"/>
    <row r="3681" ht="12.75" customHeight="1" x14ac:dyDescent="0.25"/>
    <row r="3682" ht="12.75" customHeight="1" x14ac:dyDescent="0.25"/>
    <row r="3683" ht="12.75" customHeight="1" x14ac:dyDescent="0.25"/>
    <row r="3684" ht="12.75" customHeight="1" x14ac:dyDescent="0.25"/>
    <row r="3685" ht="12.75" customHeight="1" x14ac:dyDescent="0.25"/>
    <row r="3686" ht="12.75" customHeight="1" x14ac:dyDescent="0.25"/>
    <row r="3687" ht="12.75" customHeight="1" x14ac:dyDescent="0.25"/>
    <row r="3688" ht="12.75" customHeight="1" x14ac:dyDescent="0.25"/>
    <row r="3689" ht="12.75" customHeight="1" x14ac:dyDescent="0.25"/>
    <row r="3690" ht="12.75" customHeight="1" x14ac:dyDescent="0.25"/>
    <row r="3691" ht="12.75" customHeight="1" x14ac:dyDescent="0.25"/>
    <row r="3692" ht="12.75" customHeight="1" x14ac:dyDescent="0.25"/>
    <row r="3693" ht="12.75" customHeight="1" x14ac:dyDescent="0.25"/>
    <row r="3694" ht="12.75" customHeight="1" x14ac:dyDescent="0.25"/>
    <row r="3695" ht="12.75" customHeight="1" x14ac:dyDescent="0.25"/>
    <row r="3696" ht="12.75" customHeight="1" x14ac:dyDescent="0.25"/>
    <row r="3697" ht="12.75" customHeight="1" x14ac:dyDescent="0.25"/>
    <row r="3698" ht="12.75" customHeight="1" x14ac:dyDescent="0.25"/>
    <row r="3699" ht="12.75" customHeight="1" x14ac:dyDescent="0.25"/>
    <row r="3700" ht="12.75" customHeight="1" x14ac:dyDescent="0.25"/>
    <row r="3701" ht="12.75" customHeight="1" x14ac:dyDescent="0.25"/>
    <row r="3702" ht="12.75" customHeight="1" x14ac:dyDescent="0.25"/>
    <row r="3703" ht="12.75" customHeight="1" x14ac:dyDescent="0.25"/>
    <row r="3704" ht="12.75" customHeight="1" x14ac:dyDescent="0.25"/>
    <row r="3705" ht="12.75" customHeight="1" x14ac:dyDescent="0.25"/>
    <row r="3706" ht="12.75" customHeight="1" x14ac:dyDescent="0.25"/>
    <row r="3707" ht="12.75" customHeight="1" x14ac:dyDescent="0.25"/>
    <row r="3708" ht="12.75" customHeight="1" x14ac:dyDescent="0.25"/>
    <row r="3709" ht="12.75" customHeight="1" x14ac:dyDescent="0.25"/>
    <row r="3710" ht="12.75" customHeight="1" x14ac:dyDescent="0.25"/>
    <row r="3711" ht="12.75" customHeight="1" x14ac:dyDescent="0.25"/>
    <row r="3712" ht="12.75" customHeight="1" x14ac:dyDescent="0.25"/>
    <row r="3713" ht="12.75" customHeight="1" x14ac:dyDescent="0.25"/>
    <row r="3714" ht="12.75" customHeight="1" x14ac:dyDescent="0.25"/>
    <row r="3715" ht="12.75" customHeight="1" x14ac:dyDescent="0.25"/>
    <row r="3716" ht="12.75" customHeight="1" x14ac:dyDescent="0.25"/>
    <row r="3717" ht="12.75" customHeight="1" x14ac:dyDescent="0.25"/>
    <row r="3718" ht="12.75" customHeight="1" x14ac:dyDescent="0.25"/>
    <row r="3719" ht="12.75" customHeight="1" x14ac:dyDescent="0.25"/>
    <row r="3720" ht="12.75" customHeight="1" x14ac:dyDescent="0.25"/>
    <row r="3721" ht="12.75" customHeight="1" x14ac:dyDescent="0.25"/>
    <row r="3722" ht="12.75" customHeight="1" x14ac:dyDescent="0.25"/>
    <row r="3723" ht="12.75" customHeight="1" x14ac:dyDescent="0.25"/>
    <row r="3724" ht="12.75" customHeight="1" x14ac:dyDescent="0.25"/>
    <row r="3725" ht="12.75" customHeight="1" x14ac:dyDescent="0.25"/>
    <row r="3726" ht="12.75" customHeight="1" x14ac:dyDescent="0.25"/>
    <row r="3727" ht="12.75" customHeight="1" x14ac:dyDescent="0.25"/>
    <row r="3728" ht="12.75" customHeight="1" x14ac:dyDescent="0.25"/>
    <row r="3729" ht="12.75" customHeight="1" x14ac:dyDescent="0.25"/>
    <row r="3730" ht="12.75" customHeight="1" x14ac:dyDescent="0.25"/>
    <row r="3731" ht="12.75" customHeight="1" x14ac:dyDescent="0.25"/>
    <row r="3732" ht="12.75" customHeight="1" x14ac:dyDescent="0.25"/>
    <row r="3733" ht="12.75" customHeight="1" x14ac:dyDescent="0.25"/>
    <row r="3734" ht="12.75" customHeight="1" x14ac:dyDescent="0.25"/>
    <row r="3735" ht="12.75" customHeight="1" x14ac:dyDescent="0.25"/>
    <row r="3736" ht="12.75" customHeight="1" x14ac:dyDescent="0.25"/>
    <row r="3737" ht="12.75" customHeight="1" x14ac:dyDescent="0.25"/>
    <row r="3738" ht="12.75" customHeight="1" x14ac:dyDescent="0.25"/>
    <row r="3739" ht="12.75" customHeight="1" x14ac:dyDescent="0.25"/>
    <row r="3740" ht="12.75" customHeight="1" x14ac:dyDescent="0.25"/>
    <row r="3741" ht="12.75" customHeight="1" x14ac:dyDescent="0.25"/>
    <row r="3742" ht="12.75" customHeight="1" x14ac:dyDescent="0.25"/>
    <row r="3743" ht="12.75" customHeight="1" x14ac:dyDescent="0.25"/>
    <row r="3744" ht="12.75" customHeight="1" x14ac:dyDescent="0.25"/>
    <row r="3745" ht="12.75" customHeight="1" x14ac:dyDescent="0.25"/>
    <row r="3746" ht="12.75" customHeight="1" x14ac:dyDescent="0.25"/>
    <row r="3747" ht="12.75" customHeight="1" x14ac:dyDescent="0.25"/>
    <row r="3748" ht="12.75" customHeight="1" x14ac:dyDescent="0.25"/>
    <row r="3749" ht="12.75" customHeight="1" x14ac:dyDescent="0.25"/>
    <row r="3750" ht="12.75" customHeight="1" x14ac:dyDescent="0.25"/>
    <row r="3751" ht="12.75" customHeight="1" x14ac:dyDescent="0.25"/>
    <row r="3752" ht="12.75" customHeight="1" x14ac:dyDescent="0.25"/>
    <row r="3753" ht="12.75" customHeight="1" x14ac:dyDescent="0.25"/>
    <row r="3754" ht="12.75" customHeight="1" x14ac:dyDescent="0.25"/>
    <row r="3755" ht="12.75" customHeight="1" x14ac:dyDescent="0.25"/>
    <row r="3756" ht="12.75" customHeight="1" x14ac:dyDescent="0.25"/>
    <row r="3757" ht="12.75" customHeight="1" x14ac:dyDescent="0.25"/>
    <row r="3758" ht="12.75" customHeight="1" x14ac:dyDescent="0.25"/>
    <row r="3759" ht="12.75" customHeight="1" x14ac:dyDescent="0.25"/>
    <row r="3760" ht="12.75" customHeight="1" x14ac:dyDescent="0.25"/>
    <row r="3761" ht="12.75" customHeight="1" x14ac:dyDescent="0.25"/>
    <row r="3762" ht="12.75" customHeight="1" x14ac:dyDescent="0.25"/>
    <row r="3763" ht="12.75" customHeight="1" x14ac:dyDescent="0.25"/>
    <row r="3764" ht="12.75" customHeight="1" x14ac:dyDescent="0.25"/>
    <row r="3765" ht="12.75" customHeight="1" x14ac:dyDescent="0.25"/>
    <row r="3766" ht="12.75" customHeight="1" x14ac:dyDescent="0.25"/>
    <row r="3767" ht="12.75" customHeight="1" x14ac:dyDescent="0.25"/>
    <row r="3768" ht="12.75" customHeight="1" x14ac:dyDescent="0.25"/>
    <row r="3769" ht="12.75" customHeight="1" x14ac:dyDescent="0.25"/>
    <row r="3770" ht="12.75" customHeight="1" x14ac:dyDescent="0.25"/>
    <row r="3771" ht="12.75" customHeight="1" x14ac:dyDescent="0.25"/>
    <row r="3772" ht="12.75" customHeight="1" x14ac:dyDescent="0.25"/>
    <row r="3773" ht="12.75" customHeight="1" x14ac:dyDescent="0.25"/>
    <row r="3774" ht="12.75" customHeight="1" x14ac:dyDescent="0.25"/>
    <row r="3775" ht="12.75" customHeight="1" x14ac:dyDescent="0.25"/>
    <row r="3776" ht="12.75" customHeight="1" x14ac:dyDescent="0.25"/>
    <row r="3777" ht="12.75" customHeight="1" x14ac:dyDescent="0.25"/>
    <row r="3778" ht="12.75" customHeight="1" x14ac:dyDescent="0.25"/>
    <row r="3779" ht="12.75" customHeight="1" x14ac:dyDescent="0.25"/>
    <row r="3780" ht="12.75" customHeight="1" x14ac:dyDescent="0.25"/>
    <row r="3781" ht="12.75" customHeight="1" x14ac:dyDescent="0.25"/>
    <row r="3782" ht="12.75" customHeight="1" x14ac:dyDescent="0.25"/>
    <row r="3783" ht="12.75" customHeight="1" x14ac:dyDescent="0.25"/>
    <row r="3784" ht="12.75" customHeight="1" x14ac:dyDescent="0.25"/>
    <row r="3785" ht="12.75" customHeight="1" x14ac:dyDescent="0.25"/>
    <row r="3786" ht="12.75" customHeight="1" x14ac:dyDescent="0.25"/>
    <row r="3787" ht="12.75" customHeight="1" x14ac:dyDescent="0.25"/>
    <row r="3788" ht="12.75" customHeight="1" x14ac:dyDescent="0.25"/>
    <row r="3789" ht="12.75" customHeight="1" x14ac:dyDescent="0.25"/>
    <row r="3790" ht="12.75" customHeight="1" x14ac:dyDescent="0.25"/>
    <row r="3791" ht="12.75" customHeight="1" x14ac:dyDescent="0.25"/>
    <row r="3792" ht="12.75" customHeight="1" x14ac:dyDescent="0.25"/>
    <row r="3793" ht="12.75" customHeight="1" x14ac:dyDescent="0.25"/>
    <row r="3794" ht="12.75" customHeight="1" x14ac:dyDescent="0.25"/>
    <row r="3795" ht="12.75" customHeight="1" x14ac:dyDescent="0.25"/>
    <row r="3796" ht="12.75" customHeight="1" x14ac:dyDescent="0.25"/>
    <row r="3797" ht="12.75" customHeight="1" x14ac:dyDescent="0.25"/>
    <row r="3798" ht="12.75" customHeight="1" x14ac:dyDescent="0.25"/>
    <row r="3799" ht="12.75" customHeight="1" x14ac:dyDescent="0.25"/>
    <row r="3800" ht="12.75" customHeight="1" x14ac:dyDescent="0.25"/>
    <row r="3801" ht="12.75" customHeight="1" x14ac:dyDescent="0.25"/>
    <row r="3802" ht="12.75" customHeight="1" x14ac:dyDescent="0.25"/>
    <row r="3803" ht="12.75" customHeight="1" x14ac:dyDescent="0.25"/>
    <row r="3804" ht="12.75" customHeight="1" x14ac:dyDescent="0.25"/>
    <row r="3805" ht="12.75" customHeight="1" x14ac:dyDescent="0.25"/>
    <row r="3806" ht="12.75" customHeight="1" x14ac:dyDescent="0.25"/>
    <row r="3807" ht="12.75" customHeight="1" x14ac:dyDescent="0.25"/>
    <row r="3808" ht="12.75" customHeight="1" x14ac:dyDescent="0.25"/>
    <row r="3809" ht="12.75" customHeight="1" x14ac:dyDescent="0.25"/>
    <row r="3810" ht="12.75" customHeight="1" x14ac:dyDescent="0.25"/>
    <row r="3811" ht="12.75" customHeight="1" x14ac:dyDescent="0.25"/>
    <row r="3812" ht="12.75" customHeight="1" x14ac:dyDescent="0.25"/>
    <row r="3813" ht="12.75" customHeight="1" x14ac:dyDescent="0.25"/>
    <row r="3814" ht="12.75" customHeight="1" x14ac:dyDescent="0.25"/>
    <row r="3815" ht="12.75" customHeight="1" x14ac:dyDescent="0.25"/>
    <row r="3816" ht="12.75" customHeight="1" x14ac:dyDescent="0.25"/>
    <row r="3817" ht="12.75" customHeight="1" x14ac:dyDescent="0.25"/>
    <row r="3818" ht="12.75" customHeight="1" x14ac:dyDescent="0.25"/>
    <row r="3819" ht="12.75" customHeight="1" x14ac:dyDescent="0.25"/>
    <row r="3820" ht="12.75" customHeight="1" x14ac:dyDescent="0.25"/>
    <row r="3821" ht="12.75" customHeight="1" x14ac:dyDescent="0.25"/>
    <row r="3822" ht="12.75" customHeight="1" x14ac:dyDescent="0.25"/>
    <row r="3823" ht="12.75" customHeight="1" x14ac:dyDescent="0.25"/>
    <row r="3824" ht="12.75" customHeight="1" x14ac:dyDescent="0.25"/>
    <row r="3825" ht="12.75" customHeight="1" x14ac:dyDescent="0.25"/>
    <row r="3826" ht="12.75" customHeight="1" x14ac:dyDescent="0.25"/>
    <row r="3827" ht="12.75" customHeight="1" x14ac:dyDescent="0.25"/>
    <row r="3828" ht="12.75" customHeight="1" x14ac:dyDescent="0.25"/>
    <row r="3829" ht="12.75" customHeight="1" x14ac:dyDescent="0.25"/>
    <row r="3830" ht="12.75" customHeight="1" x14ac:dyDescent="0.25"/>
    <row r="3831" ht="12.75" customHeight="1" x14ac:dyDescent="0.25"/>
    <row r="3832" ht="12.75" customHeight="1" x14ac:dyDescent="0.25"/>
    <row r="3833" ht="12.75" customHeight="1" x14ac:dyDescent="0.25"/>
    <row r="3834" ht="12.75" customHeight="1" x14ac:dyDescent="0.25"/>
    <row r="3835" ht="12.75" customHeight="1" x14ac:dyDescent="0.25"/>
    <row r="3836" ht="12.75" customHeight="1" x14ac:dyDescent="0.25"/>
    <row r="3837" ht="12.75" customHeight="1" x14ac:dyDescent="0.25"/>
    <row r="3838" ht="12.75" customHeight="1" x14ac:dyDescent="0.25"/>
    <row r="3839" ht="12.75" customHeight="1" x14ac:dyDescent="0.25"/>
    <row r="3840" ht="12.75" customHeight="1" x14ac:dyDescent="0.25"/>
    <row r="3841" ht="12.75" customHeight="1" x14ac:dyDescent="0.25"/>
    <row r="3842" ht="12.75" customHeight="1" x14ac:dyDescent="0.25"/>
    <row r="3843" ht="12.75" customHeight="1" x14ac:dyDescent="0.25"/>
    <row r="3844" ht="12.75" customHeight="1" x14ac:dyDescent="0.25"/>
    <row r="3845" ht="12.75" customHeight="1" x14ac:dyDescent="0.25"/>
    <row r="3846" ht="12.75" customHeight="1" x14ac:dyDescent="0.25"/>
    <row r="3847" ht="12.75" customHeight="1" x14ac:dyDescent="0.25"/>
    <row r="3848" ht="12.75" customHeight="1" x14ac:dyDescent="0.25"/>
    <row r="3849" ht="12.75" customHeight="1" x14ac:dyDescent="0.25"/>
    <row r="3850" ht="12.75" customHeight="1" x14ac:dyDescent="0.25"/>
    <row r="3851" ht="12.75" customHeight="1" x14ac:dyDescent="0.25"/>
    <row r="3852" ht="12.75" customHeight="1" x14ac:dyDescent="0.25"/>
    <row r="3853" ht="12.75" customHeight="1" x14ac:dyDescent="0.25"/>
    <row r="3854" ht="12.75" customHeight="1" x14ac:dyDescent="0.25"/>
    <row r="3855" ht="12.75" customHeight="1" x14ac:dyDescent="0.25"/>
    <row r="3856" ht="12.75" customHeight="1" x14ac:dyDescent="0.25"/>
    <row r="3857" ht="12.75" customHeight="1" x14ac:dyDescent="0.25"/>
    <row r="3858" ht="12.75" customHeight="1" x14ac:dyDescent="0.25"/>
    <row r="3859" ht="12.75" customHeight="1" x14ac:dyDescent="0.25"/>
    <row r="3860" ht="12.75" customHeight="1" x14ac:dyDescent="0.25"/>
    <row r="3861" ht="12.75" customHeight="1" x14ac:dyDescent="0.25"/>
    <row r="3862" ht="12.75" customHeight="1" x14ac:dyDescent="0.25"/>
    <row r="3863" ht="12.75" customHeight="1" x14ac:dyDescent="0.25"/>
    <row r="3864" ht="12.75" customHeight="1" x14ac:dyDescent="0.25"/>
    <row r="3865" ht="12.75" customHeight="1" x14ac:dyDescent="0.25"/>
    <row r="3866" ht="12.75" customHeight="1" x14ac:dyDescent="0.25"/>
    <row r="3867" ht="12.75" customHeight="1" x14ac:dyDescent="0.25"/>
    <row r="3868" ht="12.75" customHeight="1" x14ac:dyDescent="0.25"/>
    <row r="3869" ht="12.75" customHeight="1" x14ac:dyDescent="0.25"/>
    <row r="3870" ht="12.75" customHeight="1" x14ac:dyDescent="0.25"/>
    <row r="3871" ht="12.75" customHeight="1" x14ac:dyDescent="0.25"/>
    <row r="3872" ht="12.75" customHeight="1" x14ac:dyDescent="0.25"/>
    <row r="3873" ht="12.75" customHeight="1" x14ac:dyDescent="0.25"/>
    <row r="3874" ht="12.75" customHeight="1" x14ac:dyDescent="0.25"/>
    <row r="3875" ht="12.75" customHeight="1" x14ac:dyDescent="0.25"/>
    <row r="3876" ht="12.75" customHeight="1" x14ac:dyDescent="0.25"/>
    <row r="3877" ht="12.75" customHeight="1" x14ac:dyDescent="0.25"/>
    <row r="3878" ht="12.75" customHeight="1" x14ac:dyDescent="0.25"/>
    <row r="3879" ht="12.75" customHeight="1" x14ac:dyDescent="0.25"/>
    <row r="3880" ht="12.75" customHeight="1" x14ac:dyDescent="0.25"/>
    <row r="3881" ht="12.75" customHeight="1" x14ac:dyDescent="0.25"/>
    <row r="3882" ht="12.75" customHeight="1" x14ac:dyDescent="0.25"/>
    <row r="3883" ht="12.75" customHeight="1" x14ac:dyDescent="0.25"/>
    <row r="3884" ht="12.75" customHeight="1" x14ac:dyDescent="0.25"/>
    <row r="3885" ht="12.75" customHeight="1" x14ac:dyDescent="0.25"/>
    <row r="3886" ht="12.75" customHeight="1" x14ac:dyDescent="0.25"/>
    <row r="3887" ht="12.75" customHeight="1" x14ac:dyDescent="0.25"/>
    <row r="3888" ht="12.75" customHeight="1" x14ac:dyDescent="0.25"/>
    <row r="3889" ht="12.75" customHeight="1" x14ac:dyDescent="0.25"/>
    <row r="3890" ht="12.75" customHeight="1" x14ac:dyDescent="0.25"/>
    <row r="3891" ht="12.75" customHeight="1" x14ac:dyDescent="0.25"/>
    <row r="3892" ht="12.75" customHeight="1" x14ac:dyDescent="0.25"/>
    <row r="3893" ht="12.75" customHeight="1" x14ac:dyDescent="0.25"/>
    <row r="3894" ht="12.75" customHeight="1" x14ac:dyDescent="0.25"/>
    <row r="3895" ht="12.75" customHeight="1" x14ac:dyDescent="0.25"/>
    <row r="3896" ht="12.75" customHeight="1" x14ac:dyDescent="0.25"/>
    <row r="3897" ht="12.75" customHeight="1" x14ac:dyDescent="0.25"/>
    <row r="3898" ht="12.75" customHeight="1" x14ac:dyDescent="0.25"/>
    <row r="3899" ht="12.75" customHeight="1" x14ac:dyDescent="0.25"/>
    <row r="3900" ht="12.75" customHeight="1" x14ac:dyDescent="0.25"/>
    <row r="3901" ht="12.75" customHeight="1" x14ac:dyDescent="0.25"/>
    <row r="3902" ht="12.75" customHeight="1" x14ac:dyDescent="0.25"/>
    <row r="3903" ht="12.75" customHeight="1" x14ac:dyDescent="0.25"/>
    <row r="3904" ht="12.75" customHeight="1" x14ac:dyDescent="0.25"/>
    <row r="3905" ht="12.75" customHeight="1" x14ac:dyDescent="0.25"/>
    <row r="3906" ht="12.75" customHeight="1" x14ac:dyDescent="0.25"/>
    <row r="3907" ht="12.75" customHeight="1" x14ac:dyDescent="0.25"/>
    <row r="3908" ht="12.75" customHeight="1" x14ac:dyDescent="0.25"/>
    <row r="3909" ht="12.75" customHeight="1" x14ac:dyDescent="0.25"/>
    <row r="3910" ht="12.75" customHeight="1" x14ac:dyDescent="0.25"/>
    <row r="3911" ht="12.75" customHeight="1" x14ac:dyDescent="0.25"/>
    <row r="3912" ht="12.75" customHeight="1" x14ac:dyDescent="0.25"/>
    <row r="3913" ht="12.75" customHeight="1" x14ac:dyDescent="0.25"/>
    <row r="3914" ht="12.75" customHeight="1" x14ac:dyDescent="0.25"/>
    <row r="3915" ht="12.75" customHeight="1" x14ac:dyDescent="0.25"/>
    <row r="3916" ht="12.75" customHeight="1" x14ac:dyDescent="0.25"/>
    <row r="3917" ht="12.75" customHeight="1" x14ac:dyDescent="0.25"/>
    <row r="3918" ht="12.75" customHeight="1" x14ac:dyDescent="0.25"/>
    <row r="3919" ht="12.75" customHeight="1" x14ac:dyDescent="0.25"/>
    <row r="3920" ht="12.75" customHeight="1" x14ac:dyDescent="0.25"/>
    <row r="3921" ht="12.75" customHeight="1" x14ac:dyDescent="0.25"/>
    <row r="3922" ht="12.75" customHeight="1" x14ac:dyDescent="0.25"/>
    <row r="3923" ht="12.75" customHeight="1" x14ac:dyDescent="0.25"/>
    <row r="3924" ht="12.75" customHeight="1" x14ac:dyDescent="0.25"/>
    <row r="3925" ht="12.75" customHeight="1" x14ac:dyDescent="0.25"/>
    <row r="3926" ht="12.75" customHeight="1" x14ac:dyDescent="0.25"/>
    <row r="3927" ht="12.75" customHeight="1" x14ac:dyDescent="0.25"/>
    <row r="3928" ht="12.75" customHeight="1" x14ac:dyDescent="0.25"/>
    <row r="3929" ht="12.75" customHeight="1" x14ac:dyDescent="0.25"/>
    <row r="3930" ht="12.75" customHeight="1" x14ac:dyDescent="0.25"/>
    <row r="3931" ht="12.75" customHeight="1" x14ac:dyDescent="0.25"/>
    <row r="3932" ht="12.75" customHeight="1" x14ac:dyDescent="0.25"/>
    <row r="3933" ht="12.75" customHeight="1" x14ac:dyDescent="0.25"/>
    <row r="3934" ht="12.75" customHeight="1" x14ac:dyDescent="0.25"/>
    <row r="3935" ht="12.75" customHeight="1" x14ac:dyDescent="0.25"/>
    <row r="3936" ht="12.75" customHeight="1" x14ac:dyDescent="0.25"/>
    <row r="3937" ht="12.75" customHeight="1" x14ac:dyDescent="0.25"/>
    <row r="3938" ht="12.75" customHeight="1" x14ac:dyDescent="0.25"/>
    <row r="3939" ht="12.75" customHeight="1" x14ac:dyDescent="0.25"/>
    <row r="3940" ht="12.75" customHeight="1" x14ac:dyDescent="0.25"/>
    <row r="3941" ht="12.75" customHeight="1" x14ac:dyDescent="0.25"/>
    <row r="3942" ht="12.75" customHeight="1" x14ac:dyDescent="0.25"/>
    <row r="3943" ht="12.75" customHeight="1" x14ac:dyDescent="0.25"/>
    <row r="3944" ht="12.75" customHeight="1" x14ac:dyDescent="0.25"/>
    <row r="3945" ht="12.75" customHeight="1" x14ac:dyDescent="0.25"/>
    <row r="3946" ht="12.75" customHeight="1" x14ac:dyDescent="0.25"/>
    <row r="3947" ht="12.75" customHeight="1" x14ac:dyDescent="0.25"/>
    <row r="3948" ht="12.75" customHeight="1" x14ac:dyDescent="0.25"/>
    <row r="3949" ht="12.75" customHeight="1" x14ac:dyDescent="0.25"/>
    <row r="3950" ht="12.75" customHeight="1" x14ac:dyDescent="0.25"/>
    <row r="3951" ht="12.75" customHeight="1" x14ac:dyDescent="0.25"/>
    <row r="3952" ht="12.75" customHeight="1" x14ac:dyDescent="0.25"/>
    <row r="3953" ht="12.75" customHeight="1" x14ac:dyDescent="0.25"/>
    <row r="3954" ht="12.75" customHeight="1" x14ac:dyDescent="0.25"/>
    <row r="3955" ht="12.75" customHeight="1" x14ac:dyDescent="0.25"/>
    <row r="3956" ht="12.75" customHeight="1" x14ac:dyDescent="0.25"/>
    <row r="3957" ht="12.75" customHeight="1" x14ac:dyDescent="0.25"/>
    <row r="3958" ht="12.75" customHeight="1" x14ac:dyDescent="0.25"/>
    <row r="3959" ht="12.75" customHeight="1" x14ac:dyDescent="0.25"/>
    <row r="3960" ht="12.75" customHeight="1" x14ac:dyDescent="0.25"/>
    <row r="3961" ht="12.75" customHeight="1" x14ac:dyDescent="0.25"/>
    <row r="3962" ht="12.75" customHeight="1" x14ac:dyDescent="0.25"/>
    <row r="3963" ht="12.75" customHeight="1" x14ac:dyDescent="0.25"/>
    <row r="3964" ht="12.75" customHeight="1" x14ac:dyDescent="0.25"/>
    <row r="3965" ht="12.75" customHeight="1" x14ac:dyDescent="0.25"/>
    <row r="3966" ht="12.75" customHeight="1" x14ac:dyDescent="0.25"/>
    <row r="3967" ht="12.75" customHeight="1" x14ac:dyDescent="0.25"/>
    <row r="3968" ht="12.75" customHeight="1" x14ac:dyDescent="0.25"/>
    <row r="3969" ht="12.75" customHeight="1" x14ac:dyDescent="0.25"/>
    <row r="3970" ht="12.75" customHeight="1" x14ac:dyDescent="0.25"/>
    <row r="3971" ht="12.75" customHeight="1" x14ac:dyDescent="0.25"/>
    <row r="3972" ht="12.75" customHeight="1" x14ac:dyDescent="0.25"/>
    <row r="3973" ht="12.75" customHeight="1" x14ac:dyDescent="0.25"/>
    <row r="3974" ht="12.75" customHeight="1" x14ac:dyDescent="0.25"/>
    <row r="3975" ht="12.75" customHeight="1" x14ac:dyDescent="0.25"/>
    <row r="3976" ht="12.75" customHeight="1" x14ac:dyDescent="0.25"/>
    <row r="3977" ht="12.75" customHeight="1" x14ac:dyDescent="0.25"/>
    <row r="3978" ht="12.75" customHeight="1" x14ac:dyDescent="0.25"/>
    <row r="3979" ht="12.75" customHeight="1" x14ac:dyDescent="0.25"/>
    <row r="3980" ht="12.75" customHeight="1" x14ac:dyDescent="0.25"/>
    <row r="3981" ht="12.75" customHeight="1" x14ac:dyDescent="0.25"/>
    <row r="3982" ht="12.75" customHeight="1" x14ac:dyDescent="0.25"/>
    <row r="3983" ht="12.75" customHeight="1" x14ac:dyDescent="0.25"/>
    <row r="3984" ht="12.75" customHeight="1" x14ac:dyDescent="0.25"/>
    <row r="3985" ht="12.75" customHeight="1" x14ac:dyDescent="0.25"/>
    <row r="3986" ht="12.75" customHeight="1" x14ac:dyDescent="0.25"/>
    <row r="3987" ht="12.75" customHeight="1" x14ac:dyDescent="0.25"/>
    <row r="3988" ht="12.75" customHeight="1" x14ac:dyDescent="0.25"/>
    <row r="3989" ht="12.75" customHeight="1" x14ac:dyDescent="0.25"/>
    <row r="3990" ht="12.75" customHeight="1" x14ac:dyDescent="0.25"/>
    <row r="3991" ht="12.75" customHeight="1" x14ac:dyDescent="0.25"/>
    <row r="3992" ht="12.75" customHeight="1" x14ac:dyDescent="0.25"/>
    <row r="3993" ht="12.75" customHeight="1" x14ac:dyDescent="0.25"/>
    <row r="3994" ht="12.75" customHeight="1" x14ac:dyDescent="0.25"/>
    <row r="3995" ht="12.75" customHeight="1" x14ac:dyDescent="0.25"/>
    <row r="3996" ht="12.75" customHeight="1" x14ac:dyDescent="0.25"/>
    <row r="3997" ht="12.75" customHeight="1" x14ac:dyDescent="0.25"/>
    <row r="3998" ht="12.75" customHeight="1" x14ac:dyDescent="0.25"/>
    <row r="3999" ht="12.75" customHeight="1" x14ac:dyDescent="0.25"/>
    <row r="4000" ht="12.75" customHeight="1" x14ac:dyDescent="0.25"/>
    <row r="4001" ht="12.75" customHeight="1" x14ac:dyDescent="0.25"/>
    <row r="4002" ht="12.75" customHeight="1" x14ac:dyDescent="0.25"/>
    <row r="4003" ht="12.75" customHeight="1" x14ac:dyDescent="0.25"/>
    <row r="4004" ht="12.75" customHeight="1" x14ac:dyDescent="0.25"/>
    <row r="4005" ht="12.75" customHeight="1" x14ac:dyDescent="0.25"/>
    <row r="4006" ht="12.75" customHeight="1" x14ac:dyDescent="0.25"/>
    <row r="4007" ht="12.75" customHeight="1" x14ac:dyDescent="0.25"/>
    <row r="4008" ht="12.75" customHeight="1" x14ac:dyDescent="0.25"/>
    <row r="4009" ht="12.75" customHeight="1" x14ac:dyDescent="0.25"/>
    <row r="4010" ht="12.75" customHeight="1" x14ac:dyDescent="0.25"/>
    <row r="4011" ht="12.75" customHeight="1" x14ac:dyDescent="0.25"/>
    <row r="4012" ht="12.75" customHeight="1" x14ac:dyDescent="0.25"/>
    <row r="4013" ht="12.75" customHeight="1" x14ac:dyDescent="0.25"/>
    <row r="4014" ht="12.75" customHeight="1" x14ac:dyDescent="0.25"/>
    <row r="4015" ht="12.75" customHeight="1" x14ac:dyDescent="0.25"/>
    <row r="4016" ht="12.75" customHeight="1" x14ac:dyDescent="0.25"/>
    <row r="4017" ht="12.75" customHeight="1" x14ac:dyDescent="0.25"/>
    <row r="4018" ht="12.75" customHeight="1" x14ac:dyDescent="0.25"/>
    <row r="4019" ht="12.75" customHeight="1" x14ac:dyDescent="0.25"/>
    <row r="4020" ht="12.75" customHeight="1" x14ac:dyDescent="0.25"/>
    <row r="4021" ht="12.75" customHeight="1" x14ac:dyDescent="0.25"/>
    <row r="4022" ht="12.75" customHeight="1" x14ac:dyDescent="0.25"/>
    <row r="4023" ht="12.75" customHeight="1" x14ac:dyDescent="0.25"/>
    <row r="4024" ht="12.75" customHeight="1" x14ac:dyDescent="0.25"/>
    <row r="4025" ht="12.75" customHeight="1" x14ac:dyDescent="0.25"/>
    <row r="4026" ht="12.75" customHeight="1" x14ac:dyDescent="0.25"/>
    <row r="4027" ht="12.75" customHeight="1" x14ac:dyDescent="0.25"/>
    <row r="4028" ht="12.75" customHeight="1" x14ac:dyDescent="0.25"/>
    <row r="4029" ht="12.75" customHeight="1" x14ac:dyDescent="0.25"/>
    <row r="4030" ht="12.75" customHeight="1" x14ac:dyDescent="0.25"/>
    <row r="4031" ht="12.75" customHeight="1" x14ac:dyDescent="0.25"/>
    <row r="4032" ht="12.75" customHeight="1" x14ac:dyDescent="0.25"/>
    <row r="4033" ht="12.75" customHeight="1" x14ac:dyDescent="0.25"/>
    <row r="4034" ht="12.75" customHeight="1" x14ac:dyDescent="0.25"/>
    <row r="4035" ht="12.75" customHeight="1" x14ac:dyDescent="0.25"/>
    <row r="4036" ht="12.75" customHeight="1" x14ac:dyDescent="0.25"/>
    <row r="4037" ht="12.75" customHeight="1" x14ac:dyDescent="0.25"/>
    <row r="4038" ht="12.75" customHeight="1" x14ac:dyDescent="0.25"/>
    <row r="4039" ht="12.75" customHeight="1" x14ac:dyDescent="0.25"/>
    <row r="4040" ht="12.75" customHeight="1" x14ac:dyDescent="0.25"/>
    <row r="4041" ht="12.75" customHeight="1" x14ac:dyDescent="0.25"/>
    <row r="4042" ht="12.75" customHeight="1" x14ac:dyDescent="0.25"/>
    <row r="4043" ht="12.75" customHeight="1" x14ac:dyDescent="0.25"/>
    <row r="4044" ht="12.75" customHeight="1" x14ac:dyDescent="0.25"/>
    <row r="4045" ht="12.75" customHeight="1" x14ac:dyDescent="0.25"/>
    <row r="4046" ht="12.75" customHeight="1" x14ac:dyDescent="0.25"/>
    <row r="4047" ht="12.75" customHeight="1" x14ac:dyDescent="0.25"/>
    <row r="4048" ht="12.75" customHeight="1" x14ac:dyDescent="0.25"/>
    <row r="4049" ht="12.75" customHeight="1" x14ac:dyDescent="0.25"/>
    <row r="4050" ht="12.75" customHeight="1" x14ac:dyDescent="0.25"/>
    <row r="4051" ht="12.75" customHeight="1" x14ac:dyDescent="0.25"/>
    <row r="4052" ht="12.75" customHeight="1" x14ac:dyDescent="0.25"/>
    <row r="4053" ht="12.75" customHeight="1" x14ac:dyDescent="0.25"/>
    <row r="4054" ht="12.75" customHeight="1" x14ac:dyDescent="0.25"/>
    <row r="4055" ht="12.75" customHeight="1" x14ac:dyDescent="0.25"/>
    <row r="4056" ht="12.75" customHeight="1" x14ac:dyDescent="0.25"/>
    <row r="4057" ht="12.75" customHeight="1" x14ac:dyDescent="0.25"/>
    <row r="4058" ht="12.75" customHeight="1" x14ac:dyDescent="0.25"/>
    <row r="4059" ht="12.75" customHeight="1" x14ac:dyDescent="0.25"/>
    <row r="4060" ht="12.75" customHeight="1" x14ac:dyDescent="0.25"/>
    <row r="4061" ht="12.75" customHeight="1" x14ac:dyDescent="0.25"/>
    <row r="4062" ht="12.75" customHeight="1" x14ac:dyDescent="0.25"/>
    <row r="4063" ht="12.75" customHeight="1" x14ac:dyDescent="0.25"/>
    <row r="4064" ht="12.75" customHeight="1" x14ac:dyDescent="0.25"/>
    <row r="4065" ht="12.75" customHeight="1" x14ac:dyDescent="0.25"/>
    <row r="4066" ht="12.75" customHeight="1" x14ac:dyDescent="0.25"/>
    <row r="4067" ht="12.75" customHeight="1" x14ac:dyDescent="0.25"/>
    <row r="4068" ht="12.75" customHeight="1" x14ac:dyDescent="0.25"/>
    <row r="4069" ht="12.75" customHeight="1" x14ac:dyDescent="0.25"/>
    <row r="4070" ht="12.75" customHeight="1" x14ac:dyDescent="0.25"/>
    <row r="4071" ht="12.75" customHeight="1" x14ac:dyDescent="0.25"/>
    <row r="4072" ht="12.75" customHeight="1" x14ac:dyDescent="0.25"/>
    <row r="4073" ht="12.75" customHeight="1" x14ac:dyDescent="0.25"/>
    <row r="4074" ht="12.75" customHeight="1" x14ac:dyDescent="0.25"/>
    <row r="4075" ht="12.75" customHeight="1" x14ac:dyDescent="0.25"/>
    <row r="4076" ht="12.75" customHeight="1" x14ac:dyDescent="0.25"/>
    <row r="4077" ht="12.75" customHeight="1" x14ac:dyDescent="0.25"/>
    <row r="4078" ht="12.75" customHeight="1" x14ac:dyDescent="0.25"/>
    <row r="4079" ht="12.75" customHeight="1" x14ac:dyDescent="0.25"/>
    <row r="4080" ht="12.75" customHeight="1" x14ac:dyDescent="0.25"/>
    <row r="4081" ht="12.75" customHeight="1" x14ac:dyDescent="0.25"/>
    <row r="4082" ht="12.75" customHeight="1" x14ac:dyDescent="0.25"/>
    <row r="4083" ht="12.75" customHeight="1" x14ac:dyDescent="0.25"/>
    <row r="4084" ht="12.75" customHeight="1" x14ac:dyDescent="0.25"/>
    <row r="4085" ht="12.75" customHeight="1" x14ac:dyDescent="0.25"/>
    <row r="4086" ht="12.75" customHeight="1" x14ac:dyDescent="0.25"/>
    <row r="4087" ht="12.75" customHeight="1" x14ac:dyDescent="0.25"/>
    <row r="4088" ht="12.75" customHeight="1" x14ac:dyDescent="0.25"/>
    <row r="4089" ht="12.75" customHeight="1" x14ac:dyDescent="0.25"/>
    <row r="4090" ht="12.75" customHeight="1" x14ac:dyDescent="0.25"/>
    <row r="4091" ht="12.75" customHeight="1" x14ac:dyDescent="0.25"/>
    <row r="4092" ht="12.75" customHeight="1" x14ac:dyDescent="0.25"/>
    <row r="4093" ht="12.75" customHeight="1" x14ac:dyDescent="0.25"/>
    <row r="4094" ht="12.75" customHeight="1" x14ac:dyDescent="0.25"/>
    <row r="4095" ht="12.75" customHeight="1" x14ac:dyDescent="0.25"/>
    <row r="4096" ht="12.75" customHeight="1" x14ac:dyDescent="0.25"/>
    <row r="4097" ht="12.75" customHeight="1" x14ac:dyDescent="0.25"/>
    <row r="4098" ht="12.75" customHeight="1" x14ac:dyDescent="0.25"/>
    <row r="4099" ht="12.75" customHeight="1" x14ac:dyDescent="0.25"/>
    <row r="4100" ht="12.75" customHeight="1" x14ac:dyDescent="0.25"/>
    <row r="4101" ht="12.75" customHeight="1" x14ac:dyDescent="0.25"/>
    <row r="4102" ht="12.75" customHeight="1" x14ac:dyDescent="0.25"/>
    <row r="4103" ht="12.75" customHeight="1" x14ac:dyDescent="0.25"/>
    <row r="4104" ht="12.75" customHeight="1" x14ac:dyDescent="0.25"/>
    <row r="4105" ht="12.75" customHeight="1" x14ac:dyDescent="0.25"/>
    <row r="4106" ht="12.75" customHeight="1" x14ac:dyDescent="0.25"/>
    <row r="4107" ht="12.75" customHeight="1" x14ac:dyDescent="0.25"/>
    <row r="4108" ht="12.75" customHeight="1" x14ac:dyDescent="0.25"/>
    <row r="4109" ht="12.75" customHeight="1" x14ac:dyDescent="0.25"/>
    <row r="4110" ht="12.75" customHeight="1" x14ac:dyDescent="0.25"/>
    <row r="4111" ht="12.75" customHeight="1" x14ac:dyDescent="0.25"/>
    <row r="4112" ht="12.75" customHeight="1" x14ac:dyDescent="0.25"/>
    <row r="4113" ht="12.75" customHeight="1" x14ac:dyDescent="0.25"/>
    <row r="4114" ht="12.75" customHeight="1" x14ac:dyDescent="0.25"/>
    <row r="4115" ht="12.75" customHeight="1" x14ac:dyDescent="0.25"/>
    <row r="4116" ht="12.75" customHeight="1" x14ac:dyDescent="0.25"/>
    <row r="4117" ht="12.75" customHeight="1" x14ac:dyDescent="0.25"/>
    <row r="4118" ht="12.75" customHeight="1" x14ac:dyDescent="0.25"/>
    <row r="4119" ht="12.75" customHeight="1" x14ac:dyDescent="0.25"/>
    <row r="4120" ht="12.75" customHeight="1" x14ac:dyDescent="0.25"/>
    <row r="4121" ht="12.75" customHeight="1" x14ac:dyDescent="0.25"/>
    <row r="4122" ht="12.75" customHeight="1" x14ac:dyDescent="0.25"/>
    <row r="4123" ht="12.75" customHeight="1" x14ac:dyDescent="0.25"/>
    <row r="4124" ht="12.75" customHeight="1" x14ac:dyDescent="0.25"/>
    <row r="4125" ht="12.75" customHeight="1" x14ac:dyDescent="0.25"/>
    <row r="4126" ht="12.75" customHeight="1" x14ac:dyDescent="0.25"/>
    <row r="4127" ht="12.75" customHeight="1" x14ac:dyDescent="0.25"/>
    <row r="4128" ht="12.75" customHeight="1" x14ac:dyDescent="0.25"/>
    <row r="4129" ht="12.75" customHeight="1" x14ac:dyDescent="0.25"/>
    <row r="4130" ht="12.75" customHeight="1" x14ac:dyDescent="0.25"/>
    <row r="4131" ht="12.75" customHeight="1" x14ac:dyDescent="0.25"/>
    <row r="4132" ht="12.75" customHeight="1" x14ac:dyDescent="0.25"/>
    <row r="4133" ht="12.75" customHeight="1" x14ac:dyDescent="0.25"/>
    <row r="4134" ht="12.75" customHeight="1" x14ac:dyDescent="0.25"/>
    <row r="4135" ht="12.75" customHeight="1" x14ac:dyDescent="0.25"/>
    <row r="4136" ht="12.75" customHeight="1" x14ac:dyDescent="0.25"/>
    <row r="4137" ht="12.75" customHeight="1" x14ac:dyDescent="0.25"/>
    <row r="4138" ht="12.75" customHeight="1" x14ac:dyDescent="0.25"/>
    <row r="4139" ht="12.75" customHeight="1" x14ac:dyDescent="0.25"/>
    <row r="4140" ht="12.75" customHeight="1" x14ac:dyDescent="0.25"/>
    <row r="4141" ht="12.75" customHeight="1" x14ac:dyDescent="0.25"/>
    <row r="4142" ht="12.75" customHeight="1" x14ac:dyDescent="0.25"/>
    <row r="4143" ht="12.75" customHeight="1" x14ac:dyDescent="0.25"/>
    <row r="4144" ht="12.75" customHeight="1" x14ac:dyDescent="0.25"/>
    <row r="4145" ht="12.75" customHeight="1" x14ac:dyDescent="0.25"/>
    <row r="4146" ht="12.75" customHeight="1" x14ac:dyDescent="0.25"/>
    <row r="4147" ht="12.75" customHeight="1" x14ac:dyDescent="0.25"/>
    <row r="4148" ht="12.75" customHeight="1" x14ac:dyDescent="0.25"/>
    <row r="4149" ht="12.75" customHeight="1" x14ac:dyDescent="0.25"/>
    <row r="4150" ht="12.75" customHeight="1" x14ac:dyDescent="0.25"/>
    <row r="4151" ht="12.75" customHeight="1" x14ac:dyDescent="0.25"/>
    <row r="4152" ht="12.75" customHeight="1" x14ac:dyDescent="0.25"/>
    <row r="4153" ht="12.75" customHeight="1" x14ac:dyDescent="0.25"/>
    <row r="4154" ht="12.75" customHeight="1" x14ac:dyDescent="0.25"/>
    <row r="4155" ht="12.75" customHeight="1" x14ac:dyDescent="0.25"/>
    <row r="4156" ht="12.75" customHeight="1" x14ac:dyDescent="0.25"/>
    <row r="4157" ht="12.75" customHeight="1" x14ac:dyDescent="0.25"/>
    <row r="4158" ht="12.75" customHeight="1" x14ac:dyDescent="0.25"/>
    <row r="4159" ht="12.75" customHeight="1" x14ac:dyDescent="0.25"/>
    <row r="4160" ht="12.75" customHeight="1" x14ac:dyDescent="0.25"/>
    <row r="4161" ht="12.75" customHeight="1" x14ac:dyDescent="0.25"/>
    <row r="4162" ht="12.75" customHeight="1" x14ac:dyDescent="0.25"/>
    <row r="4163" ht="12.75" customHeight="1" x14ac:dyDescent="0.25"/>
    <row r="4164" ht="12.75" customHeight="1" x14ac:dyDescent="0.25"/>
    <row r="4165" ht="12.75" customHeight="1" x14ac:dyDescent="0.25"/>
    <row r="4166" ht="12.75" customHeight="1" x14ac:dyDescent="0.25"/>
    <row r="4167" ht="12.75" customHeight="1" x14ac:dyDescent="0.25"/>
    <row r="4168" ht="12.75" customHeight="1" x14ac:dyDescent="0.25"/>
    <row r="4169" ht="12.75" customHeight="1" x14ac:dyDescent="0.25"/>
    <row r="4170" ht="12.75" customHeight="1" x14ac:dyDescent="0.25"/>
    <row r="4171" ht="12.75" customHeight="1" x14ac:dyDescent="0.25"/>
    <row r="4172" ht="12.75" customHeight="1" x14ac:dyDescent="0.25"/>
    <row r="4173" ht="12.75" customHeight="1" x14ac:dyDescent="0.25"/>
    <row r="4174" ht="12.75" customHeight="1" x14ac:dyDescent="0.25"/>
    <row r="4175" ht="12.75" customHeight="1" x14ac:dyDescent="0.25"/>
    <row r="4176" ht="12.75" customHeight="1" x14ac:dyDescent="0.25"/>
    <row r="4177" ht="12.75" customHeight="1" x14ac:dyDescent="0.25"/>
    <row r="4178" ht="12.75" customHeight="1" x14ac:dyDescent="0.25"/>
    <row r="4179" ht="12.75" customHeight="1" x14ac:dyDescent="0.25"/>
    <row r="4180" ht="12.75" customHeight="1" x14ac:dyDescent="0.25"/>
    <row r="4181" ht="12.75" customHeight="1" x14ac:dyDescent="0.25"/>
    <row r="4182" ht="12.75" customHeight="1" x14ac:dyDescent="0.25"/>
    <row r="4183" ht="12.75" customHeight="1" x14ac:dyDescent="0.25"/>
    <row r="4184" ht="12.75" customHeight="1" x14ac:dyDescent="0.25"/>
    <row r="4185" ht="12.75" customHeight="1" x14ac:dyDescent="0.25"/>
    <row r="4186" ht="12.75" customHeight="1" x14ac:dyDescent="0.25"/>
    <row r="4187" ht="12.75" customHeight="1" x14ac:dyDescent="0.25"/>
    <row r="4188" ht="12.75" customHeight="1" x14ac:dyDescent="0.25"/>
    <row r="4189" ht="12.75" customHeight="1" x14ac:dyDescent="0.25"/>
    <row r="4190" ht="12.75" customHeight="1" x14ac:dyDescent="0.25"/>
    <row r="4191" ht="12.75" customHeight="1" x14ac:dyDescent="0.25"/>
    <row r="4192" ht="12.75" customHeight="1" x14ac:dyDescent="0.25"/>
    <row r="4193" ht="12.75" customHeight="1" x14ac:dyDescent="0.25"/>
    <row r="4194" ht="12.75" customHeight="1" x14ac:dyDescent="0.25"/>
    <row r="4195" ht="12.75" customHeight="1" x14ac:dyDescent="0.25"/>
    <row r="4196" ht="12.75" customHeight="1" x14ac:dyDescent="0.25"/>
    <row r="4197" ht="12.75" customHeight="1" x14ac:dyDescent="0.25"/>
    <row r="4198" ht="12.75" customHeight="1" x14ac:dyDescent="0.25"/>
    <row r="4199" ht="12.75" customHeight="1" x14ac:dyDescent="0.25"/>
    <row r="4200" ht="12.75" customHeight="1" x14ac:dyDescent="0.25"/>
    <row r="4201" ht="12.75" customHeight="1" x14ac:dyDescent="0.25"/>
    <row r="4202" ht="12.75" customHeight="1" x14ac:dyDescent="0.25"/>
    <row r="4203" ht="12.75" customHeight="1" x14ac:dyDescent="0.25"/>
    <row r="4204" ht="12.75" customHeight="1" x14ac:dyDescent="0.25"/>
    <row r="4205" ht="12.75" customHeight="1" x14ac:dyDescent="0.25"/>
    <row r="4206" ht="12.75" customHeight="1" x14ac:dyDescent="0.25"/>
    <row r="4207" ht="12.75" customHeight="1" x14ac:dyDescent="0.25"/>
    <row r="4208" ht="12.75" customHeight="1" x14ac:dyDescent="0.25"/>
    <row r="4209" ht="12.75" customHeight="1" x14ac:dyDescent="0.25"/>
    <row r="4210" ht="12.75" customHeight="1" x14ac:dyDescent="0.25"/>
    <row r="4211" ht="12.75" customHeight="1" x14ac:dyDescent="0.25"/>
    <row r="4212" ht="12.75" customHeight="1" x14ac:dyDescent="0.25"/>
    <row r="4213" ht="12.75" customHeight="1" x14ac:dyDescent="0.25"/>
    <row r="4214" ht="12.75" customHeight="1" x14ac:dyDescent="0.25"/>
    <row r="4215" ht="12.75" customHeight="1" x14ac:dyDescent="0.25"/>
    <row r="4216" ht="12.75" customHeight="1" x14ac:dyDescent="0.25"/>
    <row r="4217" ht="12.75" customHeight="1" x14ac:dyDescent="0.25"/>
    <row r="4218" ht="12.75" customHeight="1" x14ac:dyDescent="0.25"/>
    <row r="4219" ht="12.75" customHeight="1" x14ac:dyDescent="0.25"/>
    <row r="4220" ht="12.75" customHeight="1" x14ac:dyDescent="0.25"/>
    <row r="4221" ht="12.75" customHeight="1" x14ac:dyDescent="0.25"/>
    <row r="4222" ht="12.75" customHeight="1" x14ac:dyDescent="0.25"/>
    <row r="4223" ht="12.75" customHeight="1" x14ac:dyDescent="0.25"/>
    <row r="4224" ht="12.75" customHeight="1" x14ac:dyDescent="0.25"/>
    <row r="4225" ht="12.75" customHeight="1" x14ac:dyDescent="0.25"/>
    <row r="4226" ht="12.75" customHeight="1" x14ac:dyDescent="0.25"/>
    <row r="4227" ht="12.75" customHeight="1" x14ac:dyDescent="0.25"/>
    <row r="4228" ht="12.75" customHeight="1" x14ac:dyDescent="0.25"/>
    <row r="4229" ht="12.75" customHeight="1" x14ac:dyDescent="0.25"/>
    <row r="4230" ht="12.75" customHeight="1" x14ac:dyDescent="0.25"/>
    <row r="4231" ht="12.75" customHeight="1" x14ac:dyDescent="0.25"/>
    <row r="4232" ht="12.75" customHeight="1" x14ac:dyDescent="0.25"/>
    <row r="4233" ht="12.75" customHeight="1" x14ac:dyDescent="0.25"/>
    <row r="4234" ht="12.75" customHeight="1" x14ac:dyDescent="0.25"/>
    <row r="4235" ht="12.75" customHeight="1" x14ac:dyDescent="0.25"/>
    <row r="4236" ht="12.75" customHeight="1" x14ac:dyDescent="0.25"/>
    <row r="4237" ht="12.75" customHeight="1" x14ac:dyDescent="0.25"/>
    <row r="4238" ht="12.75" customHeight="1" x14ac:dyDescent="0.25"/>
    <row r="4239" ht="12.75" customHeight="1" x14ac:dyDescent="0.25"/>
    <row r="4240" ht="12.75" customHeight="1" x14ac:dyDescent="0.25"/>
    <row r="4241" ht="12.75" customHeight="1" x14ac:dyDescent="0.25"/>
    <row r="4242" ht="12.75" customHeight="1" x14ac:dyDescent="0.25"/>
    <row r="4243" ht="12.75" customHeight="1" x14ac:dyDescent="0.25"/>
    <row r="4244" ht="12.75" customHeight="1" x14ac:dyDescent="0.25"/>
    <row r="4245" ht="12.75" customHeight="1" x14ac:dyDescent="0.25"/>
    <row r="4246" ht="12.75" customHeight="1" x14ac:dyDescent="0.25"/>
    <row r="4247" ht="12.75" customHeight="1" x14ac:dyDescent="0.25"/>
    <row r="4248" ht="12.75" customHeight="1" x14ac:dyDescent="0.25"/>
    <row r="4249" ht="12.75" customHeight="1" x14ac:dyDescent="0.25"/>
    <row r="4250" ht="12.75" customHeight="1" x14ac:dyDescent="0.25"/>
    <row r="4251" ht="12.75" customHeight="1" x14ac:dyDescent="0.25"/>
    <row r="4252" ht="12.75" customHeight="1" x14ac:dyDescent="0.25"/>
    <row r="4253" ht="12.75" customHeight="1" x14ac:dyDescent="0.25"/>
    <row r="4254" ht="12.75" customHeight="1" x14ac:dyDescent="0.25"/>
    <row r="4255" ht="12.75" customHeight="1" x14ac:dyDescent="0.25"/>
    <row r="4256" ht="12.75" customHeight="1" x14ac:dyDescent="0.25"/>
    <row r="4257" ht="12.75" customHeight="1" x14ac:dyDescent="0.25"/>
    <row r="4258" ht="12.75" customHeight="1" x14ac:dyDescent="0.25"/>
    <row r="4259" ht="12.75" customHeight="1" x14ac:dyDescent="0.25"/>
    <row r="4260" ht="12.75" customHeight="1" x14ac:dyDescent="0.25"/>
    <row r="4261" ht="12.75" customHeight="1" x14ac:dyDescent="0.25"/>
    <row r="4262" ht="12.75" customHeight="1" x14ac:dyDescent="0.25"/>
    <row r="4263" ht="12.75" customHeight="1" x14ac:dyDescent="0.25"/>
    <row r="4264" ht="12.75" customHeight="1" x14ac:dyDescent="0.25"/>
    <row r="4265" ht="12.75" customHeight="1" x14ac:dyDescent="0.25"/>
    <row r="4266" ht="12.75" customHeight="1" x14ac:dyDescent="0.25"/>
    <row r="4267" ht="12.75" customHeight="1" x14ac:dyDescent="0.25"/>
    <row r="4268" ht="12.75" customHeight="1" x14ac:dyDescent="0.25"/>
    <row r="4269" ht="12.75" customHeight="1" x14ac:dyDescent="0.25"/>
    <row r="4270" ht="12.75" customHeight="1" x14ac:dyDescent="0.25"/>
    <row r="4271" ht="12.75" customHeight="1" x14ac:dyDescent="0.25"/>
    <row r="4272" ht="12.75" customHeight="1" x14ac:dyDescent="0.25"/>
    <row r="4273" ht="12.75" customHeight="1" x14ac:dyDescent="0.25"/>
    <row r="4274" ht="12.75" customHeight="1" x14ac:dyDescent="0.25"/>
    <row r="4275" ht="12.75" customHeight="1" x14ac:dyDescent="0.25"/>
    <row r="4276" ht="12.75" customHeight="1" x14ac:dyDescent="0.25"/>
    <row r="4277" ht="12.75" customHeight="1" x14ac:dyDescent="0.25"/>
    <row r="4278" ht="12.75" customHeight="1" x14ac:dyDescent="0.25"/>
    <row r="4279" ht="12.75" customHeight="1" x14ac:dyDescent="0.25"/>
    <row r="4280" ht="12.75" customHeight="1" x14ac:dyDescent="0.25"/>
    <row r="4281" ht="12.75" customHeight="1" x14ac:dyDescent="0.25"/>
    <row r="4282" ht="12.75" customHeight="1" x14ac:dyDescent="0.25"/>
    <row r="4283" ht="12.75" customHeight="1" x14ac:dyDescent="0.25"/>
    <row r="4284" ht="12.75" customHeight="1" x14ac:dyDescent="0.25"/>
    <row r="4285" ht="12.75" customHeight="1" x14ac:dyDescent="0.25"/>
    <row r="4286" ht="12.75" customHeight="1" x14ac:dyDescent="0.25"/>
    <row r="4287" ht="12.75" customHeight="1" x14ac:dyDescent="0.25"/>
    <row r="4288" ht="12.75" customHeight="1" x14ac:dyDescent="0.25"/>
    <row r="4289" ht="12.75" customHeight="1" x14ac:dyDescent="0.25"/>
    <row r="4290" ht="12.75" customHeight="1" x14ac:dyDescent="0.25"/>
    <row r="4291" ht="12.75" customHeight="1" x14ac:dyDescent="0.25"/>
    <row r="4292" ht="12.75" customHeight="1" x14ac:dyDescent="0.25"/>
    <row r="4293" ht="12.75" customHeight="1" x14ac:dyDescent="0.25"/>
    <row r="4294" ht="12.75" customHeight="1" x14ac:dyDescent="0.25"/>
    <row r="4295" ht="12.75" customHeight="1" x14ac:dyDescent="0.25"/>
    <row r="4296" ht="12.75" customHeight="1" x14ac:dyDescent="0.25"/>
    <row r="4297" ht="12.75" customHeight="1" x14ac:dyDescent="0.25"/>
    <row r="4298" ht="12.75" customHeight="1" x14ac:dyDescent="0.25"/>
    <row r="4299" ht="12.75" customHeight="1" x14ac:dyDescent="0.25"/>
    <row r="4300" ht="12.75" customHeight="1" x14ac:dyDescent="0.25"/>
    <row r="4301" ht="12.75" customHeight="1" x14ac:dyDescent="0.25"/>
    <row r="4302" ht="12.75" customHeight="1" x14ac:dyDescent="0.25"/>
    <row r="4303" ht="12.75" customHeight="1" x14ac:dyDescent="0.25"/>
    <row r="4304" ht="12.75" customHeight="1" x14ac:dyDescent="0.25"/>
    <row r="4305" ht="12.75" customHeight="1" x14ac:dyDescent="0.25"/>
    <row r="4306" ht="12.75" customHeight="1" x14ac:dyDescent="0.25"/>
    <row r="4307" ht="12.75" customHeight="1" x14ac:dyDescent="0.25"/>
    <row r="4308" ht="12.75" customHeight="1" x14ac:dyDescent="0.25"/>
    <row r="4309" ht="12.75" customHeight="1" x14ac:dyDescent="0.25"/>
    <row r="4310" ht="12.75" customHeight="1" x14ac:dyDescent="0.25"/>
    <row r="4311" ht="12.75" customHeight="1" x14ac:dyDescent="0.25"/>
    <row r="4312" ht="12.75" customHeight="1" x14ac:dyDescent="0.25"/>
    <row r="4313" ht="12.75" customHeight="1" x14ac:dyDescent="0.25"/>
    <row r="4314" ht="12.75" customHeight="1" x14ac:dyDescent="0.25"/>
    <row r="4315" ht="12.75" customHeight="1" x14ac:dyDescent="0.25"/>
    <row r="4316" ht="12.75" customHeight="1" x14ac:dyDescent="0.25"/>
    <row r="4317" ht="12.75" customHeight="1" x14ac:dyDescent="0.25"/>
    <row r="4318" ht="12.75" customHeight="1" x14ac:dyDescent="0.25"/>
    <row r="4319" ht="12.75" customHeight="1" x14ac:dyDescent="0.25"/>
    <row r="4320" ht="12.75" customHeight="1" x14ac:dyDescent="0.25"/>
    <row r="4321" ht="12.75" customHeight="1" x14ac:dyDescent="0.25"/>
    <row r="4322" ht="12.75" customHeight="1" x14ac:dyDescent="0.25"/>
    <row r="4323" ht="12.75" customHeight="1" x14ac:dyDescent="0.25"/>
    <row r="4324" ht="12.75" customHeight="1" x14ac:dyDescent="0.25"/>
    <row r="4325" ht="12.75" customHeight="1" x14ac:dyDescent="0.25"/>
    <row r="4326" ht="12.75" customHeight="1" x14ac:dyDescent="0.25"/>
    <row r="4327" ht="12.75" customHeight="1" x14ac:dyDescent="0.25"/>
    <row r="4328" ht="12.75" customHeight="1" x14ac:dyDescent="0.25"/>
    <row r="4329" ht="12.75" customHeight="1" x14ac:dyDescent="0.25"/>
    <row r="4330" ht="12.75" customHeight="1" x14ac:dyDescent="0.25"/>
    <row r="4331" ht="12.75" customHeight="1" x14ac:dyDescent="0.25"/>
    <row r="4332" ht="12.75" customHeight="1" x14ac:dyDescent="0.25"/>
    <row r="4333" ht="12.75" customHeight="1" x14ac:dyDescent="0.25"/>
    <row r="4334" ht="12.75" customHeight="1" x14ac:dyDescent="0.25"/>
    <row r="4335" ht="12.75" customHeight="1" x14ac:dyDescent="0.25"/>
    <row r="4336" ht="12.75" customHeight="1" x14ac:dyDescent="0.25"/>
    <row r="4337" ht="12.75" customHeight="1" x14ac:dyDescent="0.25"/>
    <row r="4338" ht="12.75" customHeight="1" x14ac:dyDescent="0.25"/>
    <row r="4339" ht="12.75" customHeight="1" x14ac:dyDescent="0.25"/>
    <row r="4340" ht="12.75" customHeight="1" x14ac:dyDescent="0.25"/>
    <row r="4341" ht="12.75" customHeight="1" x14ac:dyDescent="0.25"/>
    <row r="4342" ht="12.75" customHeight="1" x14ac:dyDescent="0.25"/>
    <row r="4343" ht="12.75" customHeight="1" x14ac:dyDescent="0.25"/>
    <row r="4344" ht="12.75" customHeight="1" x14ac:dyDescent="0.25"/>
    <row r="4345" ht="12.75" customHeight="1" x14ac:dyDescent="0.25"/>
    <row r="4346" ht="12.75" customHeight="1" x14ac:dyDescent="0.25"/>
    <row r="4347" ht="12.75" customHeight="1" x14ac:dyDescent="0.25"/>
    <row r="4348" ht="12.75" customHeight="1" x14ac:dyDescent="0.25"/>
    <row r="4349" ht="12.75" customHeight="1" x14ac:dyDescent="0.25"/>
    <row r="4350" ht="12.75" customHeight="1" x14ac:dyDescent="0.25"/>
    <row r="4351" ht="12.75" customHeight="1" x14ac:dyDescent="0.25"/>
    <row r="4352" ht="12.75" customHeight="1" x14ac:dyDescent="0.25"/>
    <row r="4353" ht="12.75" customHeight="1" x14ac:dyDescent="0.25"/>
    <row r="4354" ht="12.75" customHeight="1" x14ac:dyDescent="0.25"/>
    <row r="4355" ht="12.75" customHeight="1" x14ac:dyDescent="0.25"/>
    <row r="4356" ht="12.75" customHeight="1" x14ac:dyDescent="0.25"/>
    <row r="4357" ht="12.75" customHeight="1" x14ac:dyDescent="0.25"/>
    <row r="4358" ht="12.75" customHeight="1" x14ac:dyDescent="0.25"/>
    <row r="4359" ht="12.75" customHeight="1" x14ac:dyDescent="0.25"/>
    <row r="4360" ht="12.75" customHeight="1" x14ac:dyDescent="0.25"/>
    <row r="4361" ht="12.75" customHeight="1" x14ac:dyDescent="0.25"/>
    <row r="4362" ht="12.75" customHeight="1" x14ac:dyDescent="0.25"/>
    <row r="4363" ht="12.75" customHeight="1" x14ac:dyDescent="0.25"/>
    <row r="4364" ht="12.75" customHeight="1" x14ac:dyDescent="0.25"/>
    <row r="4365" ht="12.75" customHeight="1" x14ac:dyDescent="0.25"/>
    <row r="4366" ht="12.75" customHeight="1" x14ac:dyDescent="0.25"/>
    <row r="4367" ht="12.75" customHeight="1" x14ac:dyDescent="0.25"/>
    <row r="4368" ht="12.75" customHeight="1" x14ac:dyDescent="0.25"/>
    <row r="4369" ht="12.75" customHeight="1" x14ac:dyDescent="0.25"/>
    <row r="4370" ht="12.75" customHeight="1" x14ac:dyDescent="0.25"/>
    <row r="4371" ht="12.75" customHeight="1" x14ac:dyDescent="0.25"/>
    <row r="4372" ht="12.75" customHeight="1" x14ac:dyDescent="0.25"/>
    <row r="4373" ht="12.75" customHeight="1" x14ac:dyDescent="0.25"/>
    <row r="4374" ht="12.75" customHeight="1" x14ac:dyDescent="0.25"/>
    <row r="4375" ht="12.75" customHeight="1" x14ac:dyDescent="0.25"/>
    <row r="4376" ht="12.75" customHeight="1" x14ac:dyDescent="0.25"/>
    <row r="4377" ht="12.75" customHeight="1" x14ac:dyDescent="0.25"/>
    <row r="4378" ht="12.75" customHeight="1" x14ac:dyDescent="0.25"/>
    <row r="4379" ht="12.75" customHeight="1" x14ac:dyDescent="0.25"/>
  </sheetData>
  <pageMargins left="0.7" right="0.7" top="0.75" bottom="0.75" header="0.3" footer="0.3"/>
  <pageSetup paperSize="9" scale="94" orientation="portrait" r:id="rId1"/>
  <rowBreaks count="8" manualBreakCount="8">
    <brk id="45" max="16383" man="1"/>
    <brk id="58" max="16383" man="1"/>
    <brk id="71" max="16383" man="1"/>
    <brk id="93" max="16383" man="1"/>
    <brk id="110" max="16383" man="1"/>
    <brk id="119" max="16383" man="1"/>
    <brk id="126"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89"/>
  <sheetViews>
    <sheetView tabSelected="1" topLeftCell="A44" zoomScale="86" zoomScaleNormal="86" zoomScaleSheetLayoutView="85" workbookViewId="0">
      <selection activeCell="H129" sqref="H129"/>
    </sheetView>
  </sheetViews>
  <sheetFormatPr defaultColWidth="9.109375" defaultRowHeight="13.2" x14ac:dyDescent="0.25"/>
  <cols>
    <col min="1" max="1" width="6.88671875" style="62" customWidth="1"/>
    <col min="2" max="2" width="3.5546875" customWidth="1"/>
    <col min="3" max="3" width="1.33203125" style="1" customWidth="1"/>
    <col min="4" max="4" width="7.109375" style="63" customWidth="1"/>
    <col min="5" max="5" width="39.109375" style="64" customWidth="1"/>
    <col min="6" max="6" width="6.88671875" style="65" customWidth="1"/>
    <col min="7" max="7" width="7.6640625" style="65" customWidth="1"/>
    <col min="8" max="8" width="9.88671875" style="66" customWidth="1"/>
    <col min="9" max="9" width="12.33203125" style="66" customWidth="1"/>
    <col min="257" max="257" width="6.88671875" customWidth="1"/>
    <col min="258" max="258" width="3.5546875" customWidth="1"/>
    <col min="259" max="259" width="1.33203125" customWidth="1"/>
    <col min="260" max="260" width="7.109375" customWidth="1"/>
    <col min="261" max="261" width="39.109375" customWidth="1"/>
    <col min="262" max="262" width="6.88671875" customWidth="1"/>
    <col min="263" max="263" width="7.6640625" customWidth="1"/>
    <col min="264" max="264" width="9.88671875" customWidth="1"/>
    <col min="265" max="265" width="12.33203125" customWidth="1"/>
    <col min="513" max="513" width="6.88671875" customWidth="1"/>
    <col min="514" max="514" width="3.5546875" customWidth="1"/>
    <col min="515" max="515" width="1.33203125" customWidth="1"/>
    <col min="516" max="516" width="7.109375" customWidth="1"/>
    <col min="517" max="517" width="39.109375" customWidth="1"/>
    <col min="518" max="518" width="6.88671875" customWidth="1"/>
    <col min="519" max="519" width="7.6640625" customWidth="1"/>
    <col min="520" max="520" width="9.88671875" customWidth="1"/>
    <col min="521" max="521" width="12.33203125" customWidth="1"/>
    <col min="769" max="769" width="6.88671875" customWidth="1"/>
    <col min="770" max="770" width="3.5546875" customWidth="1"/>
    <col min="771" max="771" width="1.33203125" customWidth="1"/>
    <col min="772" max="772" width="7.109375" customWidth="1"/>
    <col min="773" max="773" width="39.109375" customWidth="1"/>
    <col min="774" max="774" width="6.88671875" customWidth="1"/>
    <col min="775" max="775" width="7.6640625" customWidth="1"/>
    <col min="776" max="776" width="9.88671875" customWidth="1"/>
    <col min="777" max="777" width="12.33203125" customWidth="1"/>
    <col min="1025" max="1025" width="6.88671875" customWidth="1"/>
    <col min="1026" max="1026" width="3.5546875" customWidth="1"/>
    <col min="1027" max="1027" width="1.33203125" customWidth="1"/>
    <col min="1028" max="1028" width="7.109375" customWidth="1"/>
    <col min="1029" max="1029" width="39.109375" customWidth="1"/>
    <col min="1030" max="1030" width="6.88671875" customWidth="1"/>
    <col min="1031" max="1031" width="7.6640625" customWidth="1"/>
    <col min="1032" max="1032" width="9.88671875" customWidth="1"/>
    <col min="1033" max="1033" width="12.33203125" customWidth="1"/>
    <col min="1281" max="1281" width="6.88671875" customWidth="1"/>
    <col min="1282" max="1282" width="3.5546875" customWidth="1"/>
    <col min="1283" max="1283" width="1.33203125" customWidth="1"/>
    <col min="1284" max="1284" width="7.109375" customWidth="1"/>
    <col min="1285" max="1285" width="39.109375" customWidth="1"/>
    <col min="1286" max="1286" width="6.88671875" customWidth="1"/>
    <col min="1287" max="1287" width="7.6640625" customWidth="1"/>
    <col min="1288" max="1288" width="9.88671875" customWidth="1"/>
    <col min="1289" max="1289" width="12.33203125" customWidth="1"/>
    <col min="1537" max="1537" width="6.88671875" customWidth="1"/>
    <col min="1538" max="1538" width="3.5546875" customWidth="1"/>
    <col min="1539" max="1539" width="1.33203125" customWidth="1"/>
    <col min="1540" max="1540" width="7.109375" customWidth="1"/>
    <col min="1541" max="1541" width="39.109375" customWidth="1"/>
    <col min="1542" max="1542" width="6.88671875" customWidth="1"/>
    <col min="1543" max="1543" width="7.6640625" customWidth="1"/>
    <col min="1544" max="1544" width="9.88671875" customWidth="1"/>
    <col min="1545" max="1545" width="12.33203125" customWidth="1"/>
    <col min="1793" max="1793" width="6.88671875" customWidth="1"/>
    <col min="1794" max="1794" width="3.5546875" customWidth="1"/>
    <col min="1795" max="1795" width="1.33203125" customWidth="1"/>
    <col min="1796" max="1796" width="7.109375" customWidth="1"/>
    <col min="1797" max="1797" width="39.109375" customWidth="1"/>
    <col min="1798" max="1798" width="6.88671875" customWidth="1"/>
    <col min="1799" max="1799" width="7.6640625" customWidth="1"/>
    <col min="1800" max="1800" width="9.88671875" customWidth="1"/>
    <col min="1801" max="1801" width="12.33203125" customWidth="1"/>
    <col min="2049" max="2049" width="6.88671875" customWidth="1"/>
    <col min="2050" max="2050" width="3.5546875" customWidth="1"/>
    <col min="2051" max="2051" width="1.33203125" customWidth="1"/>
    <col min="2052" max="2052" width="7.109375" customWidth="1"/>
    <col min="2053" max="2053" width="39.109375" customWidth="1"/>
    <col min="2054" max="2054" width="6.88671875" customWidth="1"/>
    <col min="2055" max="2055" width="7.6640625" customWidth="1"/>
    <col min="2056" max="2056" width="9.88671875" customWidth="1"/>
    <col min="2057" max="2057" width="12.33203125" customWidth="1"/>
    <col min="2305" max="2305" width="6.88671875" customWidth="1"/>
    <col min="2306" max="2306" width="3.5546875" customWidth="1"/>
    <col min="2307" max="2307" width="1.33203125" customWidth="1"/>
    <col min="2308" max="2308" width="7.109375" customWidth="1"/>
    <col min="2309" max="2309" width="39.109375" customWidth="1"/>
    <col min="2310" max="2310" width="6.88671875" customWidth="1"/>
    <col min="2311" max="2311" width="7.6640625" customWidth="1"/>
    <col min="2312" max="2312" width="9.88671875" customWidth="1"/>
    <col min="2313" max="2313" width="12.33203125" customWidth="1"/>
    <col min="2561" max="2561" width="6.88671875" customWidth="1"/>
    <col min="2562" max="2562" width="3.5546875" customWidth="1"/>
    <col min="2563" max="2563" width="1.33203125" customWidth="1"/>
    <col min="2564" max="2564" width="7.109375" customWidth="1"/>
    <col min="2565" max="2565" width="39.109375" customWidth="1"/>
    <col min="2566" max="2566" width="6.88671875" customWidth="1"/>
    <col min="2567" max="2567" width="7.6640625" customWidth="1"/>
    <col min="2568" max="2568" width="9.88671875" customWidth="1"/>
    <col min="2569" max="2569" width="12.33203125" customWidth="1"/>
    <col min="2817" max="2817" width="6.88671875" customWidth="1"/>
    <col min="2818" max="2818" width="3.5546875" customWidth="1"/>
    <col min="2819" max="2819" width="1.33203125" customWidth="1"/>
    <col min="2820" max="2820" width="7.109375" customWidth="1"/>
    <col min="2821" max="2821" width="39.109375" customWidth="1"/>
    <col min="2822" max="2822" width="6.88671875" customWidth="1"/>
    <col min="2823" max="2823" width="7.6640625" customWidth="1"/>
    <col min="2824" max="2824" width="9.88671875" customWidth="1"/>
    <col min="2825" max="2825" width="12.33203125" customWidth="1"/>
    <col min="3073" max="3073" width="6.88671875" customWidth="1"/>
    <col min="3074" max="3074" width="3.5546875" customWidth="1"/>
    <col min="3075" max="3075" width="1.33203125" customWidth="1"/>
    <col min="3076" max="3076" width="7.109375" customWidth="1"/>
    <col min="3077" max="3077" width="39.109375" customWidth="1"/>
    <col min="3078" max="3078" width="6.88671875" customWidth="1"/>
    <col min="3079" max="3079" width="7.6640625" customWidth="1"/>
    <col min="3080" max="3080" width="9.88671875" customWidth="1"/>
    <col min="3081" max="3081" width="12.33203125" customWidth="1"/>
    <col min="3329" max="3329" width="6.88671875" customWidth="1"/>
    <col min="3330" max="3330" width="3.5546875" customWidth="1"/>
    <col min="3331" max="3331" width="1.33203125" customWidth="1"/>
    <col min="3332" max="3332" width="7.109375" customWidth="1"/>
    <col min="3333" max="3333" width="39.109375" customWidth="1"/>
    <col min="3334" max="3334" width="6.88671875" customWidth="1"/>
    <col min="3335" max="3335" width="7.6640625" customWidth="1"/>
    <col min="3336" max="3336" width="9.88671875" customWidth="1"/>
    <col min="3337" max="3337" width="12.33203125" customWidth="1"/>
    <col min="3585" max="3585" width="6.88671875" customWidth="1"/>
    <col min="3586" max="3586" width="3.5546875" customWidth="1"/>
    <col min="3587" max="3587" width="1.33203125" customWidth="1"/>
    <col min="3588" max="3588" width="7.109375" customWidth="1"/>
    <col min="3589" max="3589" width="39.109375" customWidth="1"/>
    <col min="3590" max="3590" width="6.88671875" customWidth="1"/>
    <col min="3591" max="3591" width="7.6640625" customWidth="1"/>
    <col min="3592" max="3592" width="9.88671875" customWidth="1"/>
    <col min="3593" max="3593" width="12.33203125" customWidth="1"/>
    <col min="3841" max="3841" width="6.88671875" customWidth="1"/>
    <col min="3842" max="3842" width="3.5546875" customWidth="1"/>
    <col min="3843" max="3843" width="1.33203125" customWidth="1"/>
    <col min="3844" max="3844" width="7.109375" customWidth="1"/>
    <col min="3845" max="3845" width="39.109375" customWidth="1"/>
    <col min="3846" max="3846" width="6.88671875" customWidth="1"/>
    <col min="3847" max="3847" width="7.6640625" customWidth="1"/>
    <col min="3848" max="3848" width="9.88671875" customWidth="1"/>
    <col min="3849" max="3849" width="12.33203125" customWidth="1"/>
    <col min="4097" max="4097" width="6.88671875" customWidth="1"/>
    <col min="4098" max="4098" width="3.5546875" customWidth="1"/>
    <col min="4099" max="4099" width="1.33203125" customWidth="1"/>
    <col min="4100" max="4100" width="7.109375" customWidth="1"/>
    <col min="4101" max="4101" width="39.109375" customWidth="1"/>
    <col min="4102" max="4102" width="6.88671875" customWidth="1"/>
    <col min="4103" max="4103" width="7.6640625" customWidth="1"/>
    <col min="4104" max="4104" width="9.88671875" customWidth="1"/>
    <col min="4105" max="4105" width="12.33203125" customWidth="1"/>
    <col min="4353" max="4353" width="6.88671875" customWidth="1"/>
    <col min="4354" max="4354" width="3.5546875" customWidth="1"/>
    <col min="4355" max="4355" width="1.33203125" customWidth="1"/>
    <col min="4356" max="4356" width="7.109375" customWidth="1"/>
    <col min="4357" max="4357" width="39.109375" customWidth="1"/>
    <col min="4358" max="4358" width="6.88671875" customWidth="1"/>
    <col min="4359" max="4359" width="7.6640625" customWidth="1"/>
    <col min="4360" max="4360" width="9.88671875" customWidth="1"/>
    <col min="4361" max="4361" width="12.33203125" customWidth="1"/>
    <col min="4609" max="4609" width="6.88671875" customWidth="1"/>
    <col min="4610" max="4610" width="3.5546875" customWidth="1"/>
    <col min="4611" max="4611" width="1.33203125" customWidth="1"/>
    <col min="4612" max="4612" width="7.109375" customWidth="1"/>
    <col min="4613" max="4613" width="39.109375" customWidth="1"/>
    <col min="4614" max="4614" width="6.88671875" customWidth="1"/>
    <col min="4615" max="4615" width="7.6640625" customWidth="1"/>
    <col min="4616" max="4616" width="9.88671875" customWidth="1"/>
    <col min="4617" max="4617" width="12.33203125" customWidth="1"/>
    <col min="4865" max="4865" width="6.88671875" customWidth="1"/>
    <col min="4866" max="4866" width="3.5546875" customWidth="1"/>
    <col min="4867" max="4867" width="1.33203125" customWidth="1"/>
    <col min="4868" max="4868" width="7.109375" customWidth="1"/>
    <col min="4869" max="4869" width="39.109375" customWidth="1"/>
    <col min="4870" max="4870" width="6.88671875" customWidth="1"/>
    <col min="4871" max="4871" width="7.6640625" customWidth="1"/>
    <col min="4872" max="4872" width="9.88671875" customWidth="1"/>
    <col min="4873" max="4873" width="12.33203125" customWidth="1"/>
    <col min="5121" max="5121" width="6.88671875" customWidth="1"/>
    <col min="5122" max="5122" width="3.5546875" customWidth="1"/>
    <col min="5123" max="5123" width="1.33203125" customWidth="1"/>
    <col min="5124" max="5124" width="7.109375" customWidth="1"/>
    <col min="5125" max="5125" width="39.109375" customWidth="1"/>
    <col min="5126" max="5126" width="6.88671875" customWidth="1"/>
    <col min="5127" max="5127" width="7.6640625" customWidth="1"/>
    <col min="5128" max="5128" width="9.88671875" customWidth="1"/>
    <col min="5129" max="5129" width="12.33203125" customWidth="1"/>
    <col min="5377" max="5377" width="6.88671875" customWidth="1"/>
    <col min="5378" max="5378" width="3.5546875" customWidth="1"/>
    <col min="5379" max="5379" width="1.33203125" customWidth="1"/>
    <col min="5380" max="5380" width="7.109375" customWidth="1"/>
    <col min="5381" max="5381" width="39.109375" customWidth="1"/>
    <col min="5382" max="5382" width="6.88671875" customWidth="1"/>
    <col min="5383" max="5383" width="7.6640625" customWidth="1"/>
    <col min="5384" max="5384" width="9.88671875" customWidth="1"/>
    <col min="5385" max="5385" width="12.33203125" customWidth="1"/>
    <col min="5633" max="5633" width="6.88671875" customWidth="1"/>
    <col min="5634" max="5634" width="3.5546875" customWidth="1"/>
    <col min="5635" max="5635" width="1.33203125" customWidth="1"/>
    <col min="5636" max="5636" width="7.109375" customWidth="1"/>
    <col min="5637" max="5637" width="39.109375" customWidth="1"/>
    <col min="5638" max="5638" width="6.88671875" customWidth="1"/>
    <col min="5639" max="5639" width="7.6640625" customWidth="1"/>
    <col min="5640" max="5640" width="9.88671875" customWidth="1"/>
    <col min="5641" max="5641" width="12.33203125" customWidth="1"/>
    <col min="5889" max="5889" width="6.88671875" customWidth="1"/>
    <col min="5890" max="5890" width="3.5546875" customWidth="1"/>
    <col min="5891" max="5891" width="1.33203125" customWidth="1"/>
    <col min="5892" max="5892" width="7.109375" customWidth="1"/>
    <col min="5893" max="5893" width="39.109375" customWidth="1"/>
    <col min="5894" max="5894" width="6.88671875" customWidth="1"/>
    <col min="5895" max="5895" width="7.6640625" customWidth="1"/>
    <col min="5896" max="5896" width="9.88671875" customWidth="1"/>
    <col min="5897" max="5897" width="12.33203125" customWidth="1"/>
    <col min="6145" max="6145" width="6.88671875" customWidth="1"/>
    <col min="6146" max="6146" width="3.5546875" customWidth="1"/>
    <col min="6147" max="6147" width="1.33203125" customWidth="1"/>
    <col min="6148" max="6148" width="7.109375" customWidth="1"/>
    <col min="6149" max="6149" width="39.109375" customWidth="1"/>
    <col min="6150" max="6150" width="6.88671875" customWidth="1"/>
    <col min="6151" max="6151" width="7.6640625" customWidth="1"/>
    <col min="6152" max="6152" width="9.88671875" customWidth="1"/>
    <col min="6153" max="6153" width="12.33203125" customWidth="1"/>
    <col min="6401" max="6401" width="6.88671875" customWidth="1"/>
    <col min="6402" max="6402" width="3.5546875" customWidth="1"/>
    <col min="6403" max="6403" width="1.33203125" customWidth="1"/>
    <col min="6404" max="6404" width="7.109375" customWidth="1"/>
    <col min="6405" max="6405" width="39.109375" customWidth="1"/>
    <col min="6406" max="6406" width="6.88671875" customWidth="1"/>
    <col min="6407" max="6407" width="7.6640625" customWidth="1"/>
    <col min="6408" max="6408" width="9.88671875" customWidth="1"/>
    <col min="6409" max="6409" width="12.33203125" customWidth="1"/>
    <col min="6657" max="6657" width="6.88671875" customWidth="1"/>
    <col min="6658" max="6658" width="3.5546875" customWidth="1"/>
    <col min="6659" max="6659" width="1.33203125" customWidth="1"/>
    <col min="6660" max="6660" width="7.109375" customWidth="1"/>
    <col min="6661" max="6661" width="39.109375" customWidth="1"/>
    <col min="6662" max="6662" width="6.88671875" customWidth="1"/>
    <col min="6663" max="6663" width="7.6640625" customWidth="1"/>
    <col min="6664" max="6664" width="9.88671875" customWidth="1"/>
    <col min="6665" max="6665" width="12.33203125" customWidth="1"/>
    <col min="6913" max="6913" width="6.88671875" customWidth="1"/>
    <col min="6914" max="6914" width="3.5546875" customWidth="1"/>
    <col min="6915" max="6915" width="1.33203125" customWidth="1"/>
    <col min="6916" max="6916" width="7.109375" customWidth="1"/>
    <col min="6917" max="6917" width="39.109375" customWidth="1"/>
    <col min="6918" max="6918" width="6.88671875" customWidth="1"/>
    <col min="6919" max="6919" width="7.6640625" customWidth="1"/>
    <col min="6920" max="6920" width="9.88671875" customWidth="1"/>
    <col min="6921" max="6921" width="12.33203125" customWidth="1"/>
    <col min="7169" max="7169" width="6.88671875" customWidth="1"/>
    <col min="7170" max="7170" width="3.5546875" customWidth="1"/>
    <col min="7171" max="7171" width="1.33203125" customWidth="1"/>
    <col min="7172" max="7172" width="7.109375" customWidth="1"/>
    <col min="7173" max="7173" width="39.109375" customWidth="1"/>
    <col min="7174" max="7174" width="6.88671875" customWidth="1"/>
    <col min="7175" max="7175" width="7.6640625" customWidth="1"/>
    <col min="7176" max="7176" width="9.88671875" customWidth="1"/>
    <col min="7177" max="7177" width="12.33203125" customWidth="1"/>
    <col min="7425" max="7425" width="6.88671875" customWidth="1"/>
    <col min="7426" max="7426" width="3.5546875" customWidth="1"/>
    <col min="7427" max="7427" width="1.33203125" customWidth="1"/>
    <col min="7428" max="7428" width="7.109375" customWidth="1"/>
    <col min="7429" max="7429" width="39.109375" customWidth="1"/>
    <col min="7430" max="7430" width="6.88671875" customWidth="1"/>
    <col min="7431" max="7431" width="7.6640625" customWidth="1"/>
    <col min="7432" max="7432" width="9.88671875" customWidth="1"/>
    <col min="7433" max="7433" width="12.33203125" customWidth="1"/>
    <col min="7681" max="7681" width="6.88671875" customWidth="1"/>
    <col min="7682" max="7682" width="3.5546875" customWidth="1"/>
    <col min="7683" max="7683" width="1.33203125" customWidth="1"/>
    <col min="7684" max="7684" width="7.109375" customWidth="1"/>
    <col min="7685" max="7685" width="39.109375" customWidth="1"/>
    <col min="7686" max="7686" width="6.88671875" customWidth="1"/>
    <col min="7687" max="7687" width="7.6640625" customWidth="1"/>
    <col min="7688" max="7688" width="9.88671875" customWidth="1"/>
    <col min="7689" max="7689" width="12.33203125" customWidth="1"/>
    <col min="7937" max="7937" width="6.88671875" customWidth="1"/>
    <col min="7938" max="7938" width="3.5546875" customWidth="1"/>
    <col min="7939" max="7939" width="1.33203125" customWidth="1"/>
    <col min="7940" max="7940" width="7.109375" customWidth="1"/>
    <col min="7941" max="7941" width="39.109375" customWidth="1"/>
    <col min="7942" max="7942" width="6.88671875" customWidth="1"/>
    <col min="7943" max="7943" width="7.6640625" customWidth="1"/>
    <col min="7944" max="7944" width="9.88671875" customWidth="1"/>
    <col min="7945" max="7945" width="12.33203125" customWidth="1"/>
    <col min="8193" max="8193" width="6.88671875" customWidth="1"/>
    <col min="8194" max="8194" width="3.5546875" customWidth="1"/>
    <col min="8195" max="8195" width="1.33203125" customWidth="1"/>
    <col min="8196" max="8196" width="7.109375" customWidth="1"/>
    <col min="8197" max="8197" width="39.109375" customWidth="1"/>
    <col min="8198" max="8198" width="6.88671875" customWidth="1"/>
    <col min="8199" max="8199" width="7.6640625" customWidth="1"/>
    <col min="8200" max="8200" width="9.88671875" customWidth="1"/>
    <col min="8201" max="8201" width="12.33203125" customWidth="1"/>
    <col min="8449" max="8449" width="6.88671875" customWidth="1"/>
    <col min="8450" max="8450" width="3.5546875" customWidth="1"/>
    <col min="8451" max="8451" width="1.33203125" customWidth="1"/>
    <col min="8452" max="8452" width="7.109375" customWidth="1"/>
    <col min="8453" max="8453" width="39.109375" customWidth="1"/>
    <col min="8454" max="8454" width="6.88671875" customWidth="1"/>
    <col min="8455" max="8455" width="7.6640625" customWidth="1"/>
    <col min="8456" max="8456" width="9.88671875" customWidth="1"/>
    <col min="8457" max="8457" width="12.33203125" customWidth="1"/>
    <col min="8705" max="8705" width="6.88671875" customWidth="1"/>
    <col min="8706" max="8706" width="3.5546875" customWidth="1"/>
    <col min="8707" max="8707" width="1.33203125" customWidth="1"/>
    <col min="8708" max="8708" width="7.109375" customWidth="1"/>
    <col min="8709" max="8709" width="39.109375" customWidth="1"/>
    <col min="8710" max="8710" width="6.88671875" customWidth="1"/>
    <col min="8711" max="8711" width="7.6640625" customWidth="1"/>
    <col min="8712" max="8712" width="9.88671875" customWidth="1"/>
    <col min="8713" max="8713" width="12.33203125" customWidth="1"/>
    <col min="8961" max="8961" width="6.88671875" customWidth="1"/>
    <col min="8962" max="8962" width="3.5546875" customWidth="1"/>
    <col min="8963" max="8963" width="1.33203125" customWidth="1"/>
    <col min="8964" max="8964" width="7.109375" customWidth="1"/>
    <col min="8965" max="8965" width="39.109375" customWidth="1"/>
    <col min="8966" max="8966" width="6.88671875" customWidth="1"/>
    <col min="8967" max="8967" width="7.6640625" customWidth="1"/>
    <col min="8968" max="8968" width="9.88671875" customWidth="1"/>
    <col min="8969" max="8969" width="12.33203125" customWidth="1"/>
    <col min="9217" max="9217" width="6.88671875" customWidth="1"/>
    <col min="9218" max="9218" width="3.5546875" customWidth="1"/>
    <col min="9219" max="9219" width="1.33203125" customWidth="1"/>
    <col min="9220" max="9220" width="7.109375" customWidth="1"/>
    <col min="9221" max="9221" width="39.109375" customWidth="1"/>
    <col min="9222" max="9222" width="6.88671875" customWidth="1"/>
    <col min="9223" max="9223" width="7.6640625" customWidth="1"/>
    <col min="9224" max="9224" width="9.88671875" customWidth="1"/>
    <col min="9225" max="9225" width="12.33203125" customWidth="1"/>
    <col min="9473" max="9473" width="6.88671875" customWidth="1"/>
    <col min="9474" max="9474" width="3.5546875" customWidth="1"/>
    <col min="9475" max="9475" width="1.33203125" customWidth="1"/>
    <col min="9476" max="9476" width="7.109375" customWidth="1"/>
    <col min="9477" max="9477" width="39.109375" customWidth="1"/>
    <col min="9478" max="9478" width="6.88671875" customWidth="1"/>
    <col min="9479" max="9479" width="7.6640625" customWidth="1"/>
    <col min="9480" max="9480" width="9.88671875" customWidth="1"/>
    <col min="9481" max="9481" width="12.33203125" customWidth="1"/>
    <col min="9729" max="9729" width="6.88671875" customWidth="1"/>
    <col min="9730" max="9730" width="3.5546875" customWidth="1"/>
    <col min="9731" max="9731" width="1.33203125" customWidth="1"/>
    <col min="9732" max="9732" width="7.109375" customWidth="1"/>
    <col min="9733" max="9733" width="39.109375" customWidth="1"/>
    <col min="9734" max="9734" width="6.88671875" customWidth="1"/>
    <col min="9735" max="9735" width="7.6640625" customWidth="1"/>
    <col min="9736" max="9736" width="9.88671875" customWidth="1"/>
    <col min="9737" max="9737" width="12.33203125" customWidth="1"/>
    <col min="9985" max="9985" width="6.88671875" customWidth="1"/>
    <col min="9986" max="9986" width="3.5546875" customWidth="1"/>
    <col min="9987" max="9987" width="1.33203125" customWidth="1"/>
    <col min="9988" max="9988" width="7.109375" customWidth="1"/>
    <col min="9989" max="9989" width="39.109375" customWidth="1"/>
    <col min="9990" max="9990" width="6.88671875" customWidth="1"/>
    <col min="9991" max="9991" width="7.6640625" customWidth="1"/>
    <col min="9992" max="9992" width="9.88671875" customWidth="1"/>
    <col min="9993" max="9993" width="12.33203125" customWidth="1"/>
    <col min="10241" max="10241" width="6.88671875" customWidth="1"/>
    <col min="10242" max="10242" width="3.5546875" customWidth="1"/>
    <col min="10243" max="10243" width="1.33203125" customWidth="1"/>
    <col min="10244" max="10244" width="7.109375" customWidth="1"/>
    <col min="10245" max="10245" width="39.109375" customWidth="1"/>
    <col min="10246" max="10246" width="6.88671875" customWidth="1"/>
    <col min="10247" max="10247" width="7.6640625" customWidth="1"/>
    <col min="10248" max="10248" width="9.88671875" customWidth="1"/>
    <col min="10249" max="10249" width="12.33203125" customWidth="1"/>
    <col min="10497" max="10497" width="6.88671875" customWidth="1"/>
    <col min="10498" max="10498" width="3.5546875" customWidth="1"/>
    <col min="10499" max="10499" width="1.33203125" customWidth="1"/>
    <col min="10500" max="10500" width="7.109375" customWidth="1"/>
    <col min="10501" max="10501" width="39.109375" customWidth="1"/>
    <col min="10502" max="10502" width="6.88671875" customWidth="1"/>
    <col min="10503" max="10503" width="7.6640625" customWidth="1"/>
    <col min="10504" max="10504" width="9.88671875" customWidth="1"/>
    <col min="10505" max="10505" width="12.33203125" customWidth="1"/>
    <col min="10753" max="10753" width="6.88671875" customWidth="1"/>
    <col min="10754" max="10754" width="3.5546875" customWidth="1"/>
    <col min="10755" max="10755" width="1.33203125" customWidth="1"/>
    <col min="10756" max="10756" width="7.109375" customWidth="1"/>
    <col min="10757" max="10757" width="39.109375" customWidth="1"/>
    <col min="10758" max="10758" width="6.88671875" customWidth="1"/>
    <col min="10759" max="10759" width="7.6640625" customWidth="1"/>
    <col min="10760" max="10760" width="9.88671875" customWidth="1"/>
    <col min="10761" max="10761" width="12.33203125" customWidth="1"/>
    <col min="11009" max="11009" width="6.88671875" customWidth="1"/>
    <col min="11010" max="11010" width="3.5546875" customWidth="1"/>
    <col min="11011" max="11011" width="1.33203125" customWidth="1"/>
    <col min="11012" max="11012" width="7.109375" customWidth="1"/>
    <col min="11013" max="11013" width="39.109375" customWidth="1"/>
    <col min="11014" max="11014" width="6.88671875" customWidth="1"/>
    <col min="11015" max="11015" width="7.6640625" customWidth="1"/>
    <col min="11016" max="11016" width="9.88671875" customWidth="1"/>
    <col min="11017" max="11017" width="12.33203125" customWidth="1"/>
    <col min="11265" max="11265" width="6.88671875" customWidth="1"/>
    <col min="11266" max="11266" width="3.5546875" customWidth="1"/>
    <col min="11267" max="11267" width="1.33203125" customWidth="1"/>
    <col min="11268" max="11268" width="7.109375" customWidth="1"/>
    <col min="11269" max="11269" width="39.109375" customWidth="1"/>
    <col min="11270" max="11270" width="6.88671875" customWidth="1"/>
    <col min="11271" max="11271" width="7.6640625" customWidth="1"/>
    <col min="11272" max="11272" width="9.88671875" customWidth="1"/>
    <col min="11273" max="11273" width="12.33203125" customWidth="1"/>
    <col min="11521" max="11521" width="6.88671875" customWidth="1"/>
    <col min="11522" max="11522" width="3.5546875" customWidth="1"/>
    <col min="11523" max="11523" width="1.33203125" customWidth="1"/>
    <col min="11524" max="11524" width="7.109375" customWidth="1"/>
    <col min="11525" max="11525" width="39.109375" customWidth="1"/>
    <col min="11526" max="11526" width="6.88671875" customWidth="1"/>
    <col min="11527" max="11527" width="7.6640625" customWidth="1"/>
    <col min="11528" max="11528" width="9.88671875" customWidth="1"/>
    <col min="11529" max="11529" width="12.33203125" customWidth="1"/>
    <col min="11777" max="11777" width="6.88671875" customWidth="1"/>
    <col min="11778" max="11778" width="3.5546875" customWidth="1"/>
    <col min="11779" max="11779" width="1.33203125" customWidth="1"/>
    <col min="11780" max="11780" width="7.109375" customWidth="1"/>
    <col min="11781" max="11781" width="39.109375" customWidth="1"/>
    <col min="11782" max="11782" width="6.88671875" customWidth="1"/>
    <col min="11783" max="11783" width="7.6640625" customWidth="1"/>
    <col min="11784" max="11784" width="9.88671875" customWidth="1"/>
    <col min="11785" max="11785" width="12.33203125" customWidth="1"/>
    <col min="12033" max="12033" width="6.88671875" customWidth="1"/>
    <col min="12034" max="12034" width="3.5546875" customWidth="1"/>
    <col min="12035" max="12035" width="1.33203125" customWidth="1"/>
    <col min="12036" max="12036" width="7.109375" customWidth="1"/>
    <col min="12037" max="12037" width="39.109375" customWidth="1"/>
    <col min="12038" max="12038" width="6.88671875" customWidth="1"/>
    <col min="12039" max="12039" width="7.6640625" customWidth="1"/>
    <col min="12040" max="12040" width="9.88671875" customWidth="1"/>
    <col min="12041" max="12041" width="12.33203125" customWidth="1"/>
    <col min="12289" max="12289" width="6.88671875" customWidth="1"/>
    <col min="12290" max="12290" width="3.5546875" customWidth="1"/>
    <col min="12291" max="12291" width="1.33203125" customWidth="1"/>
    <col min="12292" max="12292" width="7.109375" customWidth="1"/>
    <col min="12293" max="12293" width="39.109375" customWidth="1"/>
    <col min="12294" max="12294" width="6.88671875" customWidth="1"/>
    <col min="12295" max="12295" width="7.6640625" customWidth="1"/>
    <col min="12296" max="12296" width="9.88671875" customWidth="1"/>
    <col min="12297" max="12297" width="12.33203125" customWidth="1"/>
    <col min="12545" max="12545" width="6.88671875" customWidth="1"/>
    <col min="12546" max="12546" width="3.5546875" customWidth="1"/>
    <col min="12547" max="12547" width="1.33203125" customWidth="1"/>
    <col min="12548" max="12548" width="7.109375" customWidth="1"/>
    <col min="12549" max="12549" width="39.109375" customWidth="1"/>
    <col min="12550" max="12550" width="6.88671875" customWidth="1"/>
    <col min="12551" max="12551" width="7.6640625" customWidth="1"/>
    <col min="12552" max="12552" width="9.88671875" customWidth="1"/>
    <col min="12553" max="12553" width="12.33203125" customWidth="1"/>
    <col min="12801" max="12801" width="6.88671875" customWidth="1"/>
    <col min="12802" max="12802" width="3.5546875" customWidth="1"/>
    <col min="12803" max="12803" width="1.33203125" customWidth="1"/>
    <col min="12804" max="12804" width="7.109375" customWidth="1"/>
    <col min="12805" max="12805" width="39.109375" customWidth="1"/>
    <col min="12806" max="12806" width="6.88671875" customWidth="1"/>
    <col min="12807" max="12807" width="7.6640625" customWidth="1"/>
    <col min="12808" max="12808" width="9.88671875" customWidth="1"/>
    <col min="12809" max="12809" width="12.33203125" customWidth="1"/>
    <col min="13057" max="13057" width="6.88671875" customWidth="1"/>
    <col min="13058" max="13058" width="3.5546875" customWidth="1"/>
    <col min="13059" max="13059" width="1.33203125" customWidth="1"/>
    <col min="13060" max="13060" width="7.109375" customWidth="1"/>
    <col min="13061" max="13061" width="39.109375" customWidth="1"/>
    <col min="13062" max="13062" width="6.88671875" customWidth="1"/>
    <col min="13063" max="13063" width="7.6640625" customWidth="1"/>
    <col min="13064" max="13064" width="9.88671875" customWidth="1"/>
    <col min="13065" max="13065" width="12.33203125" customWidth="1"/>
    <col min="13313" max="13313" width="6.88671875" customWidth="1"/>
    <col min="13314" max="13314" width="3.5546875" customWidth="1"/>
    <col min="13315" max="13315" width="1.33203125" customWidth="1"/>
    <col min="13316" max="13316" width="7.109375" customWidth="1"/>
    <col min="13317" max="13317" width="39.109375" customWidth="1"/>
    <col min="13318" max="13318" width="6.88671875" customWidth="1"/>
    <col min="13319" max="13319" width="7.6640625" customWidth="1"/>
    <col min="13320" max="13320" width="9.88671875" customWidth="1"/>
    <col min="13321" max="13321" width="12.33203125" customWidth="1"/>
    <col min="13569" max="13569" width="6.88671875" customWidth="1"/>
    <col min="13570" max="13570" width="3.5546875" customWidth="1"/>
    <col min="13571" max="13571" width="1.33203125" customWidth="1"/>
    <col min="13572" max="13572" width="7.109375" customWidth="1"/>
    <col min="13573" max="13573" width="39.109375" customWidth="1"/>
    <col min="13574" max="13574" width="6.88671875" customWidth="1"/>
    <col min="13575" max="13575" width="7.6640625" customWidth="1"/>
    <col min="13576" max="13576" width="9.88671875" customWidth="1"/>
    <col min="13577" max="13577" width="12.33203125" customWidth="1"/>
    <col min="13825" max="13825" width="6.88671875" customWidth="1"/>
    <col min="13826" max="13826" width="3.5546875" customWidth="1"/>
    <col min="13827" max="13827" width="1.33203125" customWidth="1"/>
    <col min="13828" max="13828" width="7.109375" customWidth="1"/>
    <col min="13829" max="13829" width="39.109375" customWidth="1"/>
    <col min="13830" max="13830" width="6.88671875" customWidth="1"/>
    <col min="13831" max="13831" width="7.6640625" customWidth="1"/>
    <col min="13832" max="13832" width="9.88671875" customWidth="1"/>
    <col min="13833" max="13833" width="12.33203125" customWidth="1"/>
    <col min="14081" max="14081" width="6.88671875" customWidth="1"/>
    <col min="14082" max="14082" width="3.5546875" customWidth="1"/>
    <col min="14083" max="14083" width="1.33203125" customWidth="1"/>
    <col min="14084" max="14084" width="7.109375" customWidth="1"/>
    <col min="14085" max="14085" width="39.109375" customWidth="1"/>
    <col min="14086" max="14086" width="6.88671875" customWidth="1"/>
    <col min="14087" max="14087" width="7.6640625" customWidth="1"/>
    <col min="14088" max="14088" width="9.88671875" customWidth="1"/>
    <col min="14089" max="14089" width="12.33203125" customWidth="1"/>
    <col min="14337" max="14337" width="6.88671875" customWidth="1"/>
    <col min="14338" max="14338" width="3.5546875" customWidth="1"/>
    <col min="14339" max="14339" width="1.33203125" customWidth="1"/>
    <col min="14340" max="14340" width="7.109375" customWidth="1"/>
    <col min="14341" max="14341" width="39.109375" customWidth="1"/>
    <col min="14342" max="14342" width="6.88671875" customWidth="1"/>
    <col min="14343" max="14343" width="7.6640625" customWidth="1"/>
    <col min="14344" max="14344" width="9.88671875" customWidth="1"/>
    <col min="14345" max="14345" width="12.33203125" customWidth="1"/>
    <col min="14593" max="14593" width="6.88671875" customWidth="1"/>
    <col min="14594" max="14594" width="3.5546875" customWidth="1"/>
    <col min="14595" max="14595" width="1.33203125" customWidth="1"/>
    <col min="14596" max="14596" width="7.109375" customWidth="1"/>
    <col min="14597" max="14597" width="39.109375" customWidth="1"/>
    <col min="14598" max="14598" width="6.88671875" customWidth="1"/>
    <col min="14599" max="14599" width="7.6640625" customWidth="1"/>
    <col min="14600" max="14600" width="9.88671875" customWidth="1"/>
    <col min="14601" max="14601" width="12.33203125" customWidth="1"/>
    <col min="14849" max="14849" width="6.88671875" customWidth="1"/>
    <col min="14850" max="14850" width="3.5546875" customWidth="1"/>
    <col min="14851" max="14851" width="1.33203125" customWidth="1"/>
    <col min="14852" max="14852" width="7.109375" customWidth="1"/>
    <col min="14853" max="14853" width="39.109375" customWidth="1"/>
    <col min="14854" max="14854" width="6.88671875" customWidth="1"/>
    <col min="14855" max="14855" width="7.6640625" customWidth="1"/>
    <col min="14856" max="14856" width="9.88671875" customWidth="1"/>
    <col min="14857" max="14857" width="12.33203125" customWidth="1"/>
    <col min="15105" max="15105" width="6.88671875" customWidth="1"/>
    <col min="15106" max="15106" width="3.5546875" customWidth="1"/>
    <col min="15107" max="15107" width="1.33203125" customWidth="1"/>
    <col min="15108" max="15108" width="7.109375" customWidth="1"/>
    <col min="15109" max="15109" width="39.109375" customWidth="1"/>
    <col min="15110" max="15110" width="6.88671875" customWidth="1"/>
    <col min="15111" max="15111" width="7.6640625" customWidth="1"/>
    <col min="15112" max="15112" width="9.88671875" customWidth="1"/>
    <col min="15113" max="15113" width="12.33203125" customWidth="1"/>
    <col min="15361" max="15361" width="6.88671875" customWidth="1"/>
    <col min="15362" max="15362" width="3.5546875" customWidth="1"/>
    <col min="15363" max="15363" width="1.33203125" customWidth="1"/>
    <col min="15364" max="15364" width="7.109375" customWidth="1"/>
    <col min="15365" max="15365" width="39.109375" customWidth="1"/>
    <col min="15366" max="15366" width="6.88671875" customWidth="1"/>
    <col min="15367" max="15367" width="7.6640625" customWidth="1"/>
    <col min="15368" max="15368" width="9.88671875" customWidth="1"/>
    <col min="15369" max="15369" width="12.33203125" customWidth="1"/>
    <col min="15617" max="15617" width="6.88671875" customWidth="1"/>
    <col min="15618" max="15618" width="3.5546875" customWidth="1"/>
    <col min="15619" max="15619" width="1.33203125" customWidth="1"/>
    <col min="15620" max="15620" width="7.109375" customWidth="1"/>
    <col min="15621" max="15621" width="39.109375" customWidth="1"/>
    <col min="15622" max="15622" width="6.88671875" customWidth="1"/>
    <col min="15623" max="15623" width="7.6640625" customWidth="1"/>
    <col min="15624" max="15624" width="9.88671875" customWidth="1"/>
    <col min="15625" max="15625" width="12.33203125" customWidth="1"/>
    <col min="15873" max="15873" width="6.88671875" customWidth="1"/>
    <col min="15874" max="15874" width="3.5546875" customWidth="1"/>
    <col min="15875" max="15875" width="1.33203125" customWidth="1"/>
    <col min="15876" max="15876" width="7.109375" customWidth="1"/>
    <col min="15877" max="15877" width="39.109375" customWidth="1"/>
    <col min="15878" max="15878" width="6.88671875" customWidth="1"/>
    <col min="15879" max="15879" width="7.6640625" customWidth="1"/>
    <col min="15880" max="15880" width="9.88671875" customWidth="1"/>
    <col min="15881" max="15881" width="12.33203125" customWidth="1"/>
    <col min="16129" max="16129" width="6.88671875" customWidth="1"/>
    <col min="16130" max="16130" width="3.5546875" customWidth="1"/>
    <col min="16131" max="16131" width="1.33203125" customWidth="1"/>
    <col min="16132" max="16132" width="7.109375" customWidth="1"/>
    <col min="16133" max="16133" width="39.109375" customWidth="1"/>
    <col min="16134" max="16134" width="6.88671875" customWidth="1"/>
    <col min="16135" max="16135" width="7.6640625" customWidth="1"/>
    <col min="16136" max="16136" width="9.88671875" customWidth="1"/>
    <col min="16137" max="16137" width="12.33203125" customWidth="1"/>
  </cols>
  <sheetData>
    <row r="1" spans="5:5" ht="12.75" customHeight="1" x14ac:dyDescent="0.25"/>
    <row r="2" spans="5:5" ht="12.75" customHeight="1" x14ac:dyDescent="0.25"/>
    <row r="3" spans="5:5" ht="12.75" customHeight="1" x14ac:dyDescent="0.25">
      <c r="E3" s="67" t="s">
        <v>97</v>
      </c>
    </row>
    <row r="4" spans="5:5" ht="12.75" customHeight="1" x14ac:dyDescent="0.25">
      <c r="E4" s="67" t="s">
        <v>160</v>
      </c>
    </row>
    <row r="5" spans="5:5" ht="12.75" customHeight="1" x14ac:dyDescent="0.25">
      <c r="E5" s="67" t="s">
        <v>99</v>
      </c>
    </row>
    <row r="6" spans="5:5" ht="12.75" customHeight="1" x14ac:dyDescent="0.25">
      <c r="E6" s="67" t="s">
        <v>100</v>
      </c>
    </row>
    <row r="7" spans="5:5" ht="12.75" customHeight="1" x14ac:dyDescent="0.25">
      <c r="E7" s="67"/>
    </row>
    <row r="8" spans="5:5" ht="12.75" customHeight="1" x14ac:dyDescent="0.25">
      <c r="E8" s="67" t="s">
        <v>101</v>
      </c>
    </row>
    <row r="9" spans="5:5" ht="12.75" customHeight="1" x14ac:dyDescent="0.25">
      <c r="E9" s="67"/>
    </row>
    <row r="10" spans="5:5" ht="12.75" customHeight="1" x14ac:dyDescent="0.25">
      <c r="E10" s="67"/>
    </row>
    <row r="11" spans="5:5" ht="12.75" customHeight="1" x14ac:dyDescent="0.25">
      <c r="E11" s="67" t="s">
        <v>102</v>
      </c>
    </row>
    <row r="12" spans="5:5" ht="12.75" customHeight="1" x14ac:dyDescent="0.25"/>
    <row r="13" spans="5:5" ht="12.75" customHeight="1" x14ac:dyDescent="0.25">
      <c r="E13" s="67" t="s">
        <v>161</v>
      </c>
    </row>
    <row r="14" spans="5:5" ht="12.75" customHeight="1" x14ac:dyDescent="0.25">
      <c r="E14" s="67" t="s">
        <v>104</v>
      </c>
    </row>
    <row r="15" spans="5:5" ht="12.75" customHeight="1" x14ac:dyDescent="0.25">
      <c r="E15" s="67"/>
    </row>
    <row r="16" spans="5:5" ht="12.75" customHeight="1" x14ac:dyDescent="0.25">
      <c r="E16" s="67" t="s">
        <v>162</v>
      </c>
    </row>
    <row r="17" spans="4:9" ht="12.75" customHeight="1" x14ac:dyDescent="0.25"/>
    <row r="18" spans="4:9" ht="30.75" customHeight="1" x14ac:dyDescent="0.25">
      <c r="E18" s="67" t="s">
        <v>507</v>
      </c>
    </row>
    <row r="19" spans="4:9" ht="12.75" customHeight="1" x14ac:dyDescent="0.25"/>
    <row r="20" spans="4:9" ht="12.75" customHeight="1" x14ac:dyDescent="0.25">
      <c r="E20" s="419" t="s">
        <v>23</v>
      </c>
    </row>
    <row r="21" spans="4:9" ht="12.75" customHeight="1" x14ac:dyDescent="0.25"/>
    <row r="22" spans="4:9" ht="12.75" customHeight="1" x14ac:dyDescent="0.25">
      <c r="D22" s="63">
        <v>1</v>
      </c>
      <c r="E22" s="64" t="s">
        <v>2</v>
      </c>
      <c r="I22" s="66">
        <f>I69</f>
        <v>0</v>
      </c>
    </row>
    <row r="23" spans="4:9" ht="12.75" customHeight="1" x14ac:dyDescent="0.25"/>
    <row r="24" spans="4:9" ht="12.75" customHeight="1" x14ac:dyDescent="0.25">
      <c r="D24" s="63">
        <v>2</v>
      </c>
      <c r="E24" s="64" t="s">
        <v>17</v>
      </c>
      <c r="I24" s="66">
        <f>I92</f>
        <v>0</v>
      </c>
    </row>
    <row r="25" spans="4:9" ht="12.75" customHeight="1" x14ac:dyDescent="0.25"/>
    <row r="26" spans="4:9" ht="12.75" customHeight="1" x14ac:dyDescent="0.25">
      <c r="D26" s="63">
        <v>3</v>
      </c>
      <c r="E26" s="64" t="s">
        <v>107</v>
      </c>
      <c r="I26" s="66">
        <f>I110</f>
        <v>0</v>
      </c>
    </row>
    <row r="27" spans="4:9" ht="12.75" customHeight="1" x14ac:dyDescent="0.25"/>
    <row r="28" spans="4:9" ht="12.75" customHeight="1" x14ac:dyDescent="0.25">
      <c r="D28" s="63">
        <v>4</v>
      </c>
      <c r="E28" s="64" t="s">
        <v>18</v>
      </c>
      <c r="I28" s="66">
        <f>I119</f>
        <v>0</v>
      </c>
    </row>
    <row r="29" spans="4:9" ht="12.75" customHeight="1" x14ac:dyDescent="0.25"/>
    <row r="30" spans="4:9" ht="12.75" customHeight="1" x14ac:dyDescent="0.25">
      <c r="D30" s="63">
        <v>5</v>
      </c>
      <c r="E30" s="64" t="s">
        <v>86</v>
      </c>
      <c r="I30" s="66">
        <f>I133</f>
        <v>0</v>
      </c>
    </row>
    <row r="31" spans="4:9" ht="12.75" customHeight="1" x14ac:dyDescent="0.25"/>
    <row r="32" spans="4:9" ht="12.75" customHeight="1" x14ac:dyDescent="0.25">
      <c r="D32" s="63">
        <v>6</v>
      </c>
      <c r="E32" s="64" t="s">
        <v>108</v>
      </c>
      <c r="I32" s="66">
        <f>I153</f>
        <v>0</v>
      </c>
    </row>
    <row r="33" spans="1:11" ht="12.75" customHeight="1" x14ac:dyDescent="0.25"/>
    <row r="34" spans="1:11" ht="12.75" customHeight="1" x14ac:dyDescent="0.25">
      <c r="D34" s="63">
        <v>7</v>
      </c>
      <c r="E34" s="64" t="s">
        <v>5</v>
      </c>
      <c r="I34" s="66">
        <f>I164</f>
        <v>0</v>
      </c>
    </row>
    <row r="35" spans="1:11" ht="12.75" customHeight="1" x14ac:dyDescent="0.25"/>
    <row r="36" spans="1:11" ht="12.75" customHeight="1" x14ac:dyDescent="0.25">
      <c r="D36" s="69"/>
      <c r="E36" s="70"/>
      <c r="F36" s="71"/>
      <c r="G36" s="71"/>
      <c r="H36" s="72"/>
      <c r="I36" s="73"/>
    </row>
    <row r="37" spans="1:11" ht="12.75" customHeight="1" x14ac:dyDescent="0.25"/>
    <row r="38" spans="1:11" s="75" customFormat="1" ht="12.75" customHeight="1" x14ac:dyDescent="0.25">
      <c r="A38" s="74"/>
      <c r="C38" s="76"/>
      <c r="D38" s="77"/>
      <c r="E38" s="67"/>
      <c r="F38" s="78"/>
      <c r="G38" s="78"/>
      <c r="H38" s="79" t="s">
        <v>57</v>
      </c>
      <c r="I38" s="80">
        <f>SUM(I22:I36)</f>
        <v>0</v>
      </c>
      <c r="K38" s="275"/>
    </row>
    <row r="39" spans="1:11" ht="12.75" customHeight="1" x14ac:dyDescent="0.25">
      <c r="H39" s="79" t="s">
        <v>109</v>
      </c>
      <c r="I39" s="80">
        <f>I38*0.22</f>
        <v>0</v>
      </c>
    </row>
    <row r="40" spans="1:11" ht="12.75" customHeight="1" thickBot="1" x14ac:dyDescent="0.3">
      <c r="H40" s="81" t="s">
        <v>110</v>
      </c>
      <c r="I40" s="420">
        <f>I39+I38</f>
        <v>0</v>
      </c>
    </row>
    <row r="41" spans="1:11" ht="12.75" customHeight="1" x14ac:dyDescent="0.25">
      <c r="H41" s="82"/>
      <c r="I41" s="83"/>
    </row>
    <row r="42" spans="1:11" ht="12.75" customHeight="1" x14ac:dyDescent="0.25">
      <c r="H42" s="82"/>
      <c r="I42" s="83"/>
    </row>
    <row r="43" spans="1:11" ht="12.75" customHeight="1" x14ac:dyDescent="0.25">
      <c r="H43" s="82"/>
      <c r="I43" s="83"/>
    </row>
    <row r="44" spans="1:11" ht="58.5" customHeight="1" x14ac:dyDescent="0.25">
      <c r="E44" s="67" t="s">
        <v>111</v>
      </c>
      <c r="H44" s="82"/>
      <c r="I44" s="83"/>
    </row>
    <row r="45" spans="1:11" ht="12.75" customHeight="1" x14ac:dyDescent="0.25">
      <c r="H45" s="82"/>
      <c r="I45" s="83"/>
    </row>
    <row r="46" spans="1:11" ht="12.75" customHeight="1" x14ac:dyDescent="0.25">
      <c r="H46" s="82"/>
      <c r="I46" s="83"/>
    </row>
    <row r="47" spans="1:11" ht="12.75" customHeight="1" x14ac:dyDescent="0.25">
      <c r="H47" s="82"/>
      <c r="I47" s="83"/>
    </row>
    <row r="48" spans="1:11" ht="12.75" customHeight="1" x14ac:dyDescent="0.25">
      <c r="H48" s="82"/>
      <c r="I48" s="83"/>
    </row>
    <row r="49" spans="1:9" ht="69.75" customHeight="1" x14ac:dyDescent="0.25">
      <c r="E49" s="64" t="s">
        <v>112</v>
      </c>
      <c r="H49" s="82"/>
      <c r="I49" s="83"/>
    </row>
    <row r="50" spans="1:9" ht="12.75" customHeight="1" x14ac:dyDescent="0.25">
      <c r="E50" s="67"/>
      <c r="H50" s="82"/>
      <c r="I50" s="83"/>
    </row>
    <row r="51" spans="1:9" ht="52.8" x14ac:dyDescent="0.25">
      <c r="E51" s="84" t="s">
        <v>113</v>
      </c>
      <c r="H51" s="82"/>
      <c r="I51" s="83"/>
    </row>
    <row r="52" spans="1:9" ht="12.75" customHeight="1" x14ac:dyDescent="0.25">
      <c r="E52" s="85"/>
      <c r="H52" s="82"/>
      <c r="I52" s="83"/>
    </row>
    <row r="53" spans="1:9" ht="90.75" customHeight="1" x14ac:dyDescent="0.25">
      <c r="E53" s="84" t="s">
        <v>114</v>
      </c>
      <c r="H53" s="82"/>
      <c r="I53" s="83"/>
    </row>
    <row r="54" spans="1:9" ht="12.75" customHeight="1" x14ac:dyDescent="0.25">
      <c r="E54" s="85"/>
      <c r="H54" s="82"/>
      <c r="I54" s="83"/>
    </row>
    <row r="55" spans="1:9" ht="67.5" customHeight="1" x14ac:dyDescent="0.25">
      <c r="E55" s="84" t="s">
        <v>115</v>
      </c>
      <c r="H55" s="79"/>
      <c r="I55" s="80"/>
    </row>
    <row r="56" spans="1:9" ht="12.75" customHeight="1" x14ac:dyDescent="0.25">
      <c r="E56" s="85"/>
    </row>
    <row r="57" spans="1:9" ht="83.25" customHeight="1" x14ac:dyDescent="0.25">
      <c r="E57" s="84" t="s">
        <v>116</v>
      </c>
    </row>
    <row r="58" spans="1:9" ht="17.25" customHeight="1" x14ac:dyDescent="0.25">
      <c r="E58" s="84"/>
    </row>
    <row r="59" spans="1:9" s="87" customFormat="1" ht="25.5" customHeight="1" x14ac:dyDescent="0.25">
      <c r="A59" s="86" t="s">
        <v>117</v>
      </c>
      <c r="D59" s="63" t="s">
        <v>0</v>
      </c>
      <c r="E59" s="64" t="s">
        <v>55</v>
      </c>
      <c r="F59" s="88" t="s">
        <v>118</v>
      </c>
      <c r="G59" s="65" t="s">
        <v>1</v>
      </c>
      <c r="H59" s="89" t="s">
        <v>119</v>
      </c>
      <c r="I59" s="90" t="s">
        <v>120</v>
      </c>
    </row>
    <row r="60" spans="1:9" s="1" customFormat="1" ht="12.75" customHeight="1" thickBot="1" x14ac:dyDescent="0.3">
      <c r="A60" s="91"/>
      <c r="D60" s="92"/>
      <c r="E60" s="93"/>
      <c r="F60" s="94"/>
      <c r="G60" s="94"/>
      <c r="H60" s="95"/>
      <c r="I60" s="95"/>
    </row>
    <row r="61" spans="1:9" s="1" customFormat="1" ht="6" customHeight="1" thickTop="1" x14ac:dyDescent="0.25">
      <c r="A61" s="91"/>
      <c r="D61" s="63"/>
      <c r="E61" s="64"/>
      <c r="F61" s="65"/>
      <c r="G61" s="65"/>
      <c r="H61" s="66"/>
      <c r="I61" s="66"/>
    </row>
    <row r="62" spans="1:9" s="96" customFormat="1" ht="12.75" customHeight="1" x14ac:dyDescent="0.25">
      <c r="A62" s="74">
        <v>1</v>
      </c>
      <c r="C62" s="97"/>
      <c r="D62" s="421">
        <v>1</v>
      </c>
      <c r="E62" s="419" t="s">
        <v>2</v>
      </c>
      <c r="F62" s="422"/>
      <c r="G62" s="422"/>
      <c r="H62" s="423"/>
      <c r="I62" s="423"/>
    </row>
    <row r="63" spans="1:9" s="96" customFormat="1" ht="12.75" customHeight="1" x14ac:dyDescent="0.25">
      <c r="A63" s="74"/>
      <c r="C63" s="97"/>
      <c r="D63" s="98"/>
      <c r="E63" s="68"/>
      <c r="F63" s="99"/>
      <c r="G63" s="99"/>
      <c r="H63" s="100"/>
      <c r="I63" s="100"/>
    </row>
    <row r="64" spans="1:9" ht="26.4" x14ac:dyDescent="0.25">
      <c r="D64" s="541">
        <v>11121</v>
      </c>
      <c r="E64" s="471" t="s">
        <v>122</v>
      </c>
      <c r="F64" s="542" t="s">
        <v>59</v>
      </c>
      <c r="G64" s="483">
        <v>0.1</v>
      </c>
      <c r="H64" s="472"/>
      <c r="I64" s="472">
        <f>G64*H64</f>
        <v>0</v>
      </c>
    </row>
    <row r="65" spans="1:11" x14ac:dyDescent="0.25">
      <c r="D65" s="543"/>
      <c r="E65" s="544"/>
      <c r="F65" s="542"/>
      <c r="G65" s="542"/>
      <c r="H65" s="472"/>
      <c r="I65" s="472"/>
    </row>
    <row r="66" spans="1:11" s="64" customFormat="1" ht="30.75" customHeight="1" x14ac:dyDescent="0.25">
      <c r="A66" s="109"/>
      <c r="D66" s="541">
        <v>11221</v>
      </c>
      <c r="E66" s="471" t="s">
        <v>163</v>
      </c>
      <c r="F66" s="483" t="s">
        <v>10</v>
      </c>
      <c r="G66" s="483">
        <v>5</v>
      </c>
      <c r="H66" s="545"/>
      <c r="I66" s="478">
        <f>G66*H66</f>
        <v>0</v>
      </c>
      <c r="K66"/>
    </row>
    <row r="67" spans="1:11" s="64" customFormat="1" ht="15" customHeight="1" x14ac:dyDescent="0.25">
      <c r="A67" s="109"/>
      <c r="E67" s="107"/>
      <c r="F67" s="108"/>
      <c r="G67" s="108"/>
      <c r="H67" s="110"/>
      <c r="I67" s="89"/>
      <c r="K67"/>
    </row>
    <row r="68" spans="1:11" ht="9.9" customHeight="1" x14ac:dyDescent="0.25">
      <c r="E68" s="70"/>
      <c r="F68" s="71"/>
      <c r="G68" s="71"/>
      <c r="H68" s="72"/>
      <c r="I68" s="72"/>
    </row>
    <row r="69" spans="1:11" ht="12.75" customHeight="1" thickBot="1" x14ac:dyDescent="0.3">
      <c r="E69" s="418" t="s">
        <v>57</v>
      </c>
      <c r="F69" s="424"/>
      <c r="G69" s="424"/>
      <c r="H69" s="425"/>
      <c r="I69" s="426">
        <f>SUM(I64:I68)</f>
        <v>0</v>
      </c>
    </row>
    <row r="70" spans="1:11" ht="12.75" customHeight="1" thickTop="1" x14ac:dyDescent="0.25"/>
    <row r="71" spans="1:11" s="1" customFormat="1" ht="6.75" customHeight="1" thickBot="1" x14ac:dyDescent="0.3">
      <c r="A71" s="91"/>
      <c r="D71" s="92"/>
      <c r="E71" s="93"/>
      <c r="F71" s="94"/>
      <c r="G71" s="94"/>
      <c r="H71" s="95"/>
      <c r="I71" s="95"/>
      <c r="K71"/>
    </row>
    <row r="72" spans="1:11" s="1" customFormat="1" ht="12.75" customHeight="1" thickTop="1" x14ac:dyDescent="0.25">
      <c r="A72" s="91"/>
      <c r="D72" s="63"/>
      <c r="E72" s="64"/>
      <c r="F72" s="65"/>
      <c r="G72" s="65"/>
      <c r="H72" s="66"/>
      <c r="I72" s="66"/>
      <c r="K72"/>
    </row>
    <row r="73" spans="1:11" s="96" customFormat="1" ht="12.75" customHeight="1" x14ac:dyDescent="0.25">
      <c r="A73" s="74">
        <v>2</v>
      </c>
      <c r="C73" s="97"/>
      <c r="D73" s="421">
        <v>2</v>
      </c>
      <c r="E73" s="419" t="s">
        <v>17</v>
      </c>
      <c r="F73" s="422"/>
      <c r="G73" s="422"/>
      <c r="H73" s="423"/>
      <c r="I73" s="423"/>
      <c r="K73"/>
    </row>
    <row r="74" spans="1:11" s="96" customFormat="1" ht="12.75" customHeight="1" x14ac:dyDescent="0.25">
      <c r="A74" s="74"/>
      <c r="C74" s="97"/>
      <c r="D74" s="98"/>
      <c r="E74" s="68"/>
      <c r="F74" s="99"/>
      <c r="G74" s="99"/>
      <c r="H74" s="100"/>
      <c r="I74" s="100"/>
      <c r="K74"/>
    </row>
    <row r="75" spans="1:11" s="101" customFormat="1" ht="35.25" customHeight="1" x14ac:dyDescent="0.25">
      <c r="A75" s="62"/>
      <c r="C75" s="102"/>
      <c r="D75" s="541">
        <v>21114</v>
      </c>
      <c r="E75" s="471" t="s">
        <v>503</v>
      </c>
      <c r="F75" s="470" t="s">
        <v>4</v>
      </c>
      <c r="G75" s="470">
        <v>25</v>
      </c>
      <c r="H75" s="546"/>
      <c r="I75" s="547">
        <f>G75*H75</f>
        <v>0</v>
      </c>
      <c r="K75"/>
    </row>
    <row r="76" spans="1:11" s="101" customFormat="1" x14ac:dyDescent="0.25">
      <c r="A76" s="62"/>
      <c r="C76" s="102"/>
      <c r="D76" s="543"/>
      <c r="E76" s="471"/>
      <c r="F76" s="470"/>
      <c r="G76" s="470"/>
      <c r="H76" s="546"/>
      <c r="I76" s="547"/>
      <c r="K76"/>
    </row>
    <row r="77" spans="1:11" s="101" customFormat="1" ht="30.75" customHeight="1" x14ac:dyDescent="0.25">
      <c r="A77" s="62"/>
      <c r="C77" s="102"/>
      <c r="D77" s="541">
        <v>21224</v>
      </c>
      <c r="E77" s="471" t="s">
        <v>164</v>
      </c>
      <c r="F77" s="470" t="s">
        <v>4</v>
      </c>
      <c r="G77" s="470">
        <v>167</v>
      </c>
      <c r="H77" s="546"/>
      <c r="I77" s="547">
        <f>G77*H77</f>
        <v>0</v>
      </c>
      <c r="K77"/>
    </row>
    <row r="78" spans="1:11" s="101" customFormat="1" x14ac:dyDescent="0.25">
      <c r="A78" s="62"/>
      <c r="C78" s="102"/>
      <c r="D78" s="543"/>
      <c r="E78" s="471"/>
      <c r="F78" s="470"/>
      <c r="G78" s="470"/>
      <c r="H78" s="546"/>
      <c r="I78" s="547"/>
      <c r="K78"/>
    </row>
    <row r="79" spans="1:11" s="101" customFormat="1" ht="33" customHeight="1" x14ac:dyDescent="0.25">
      <c r="A79" s="62"/>
      <c r="C79" s="102"/>
      <c r="D79" s="541">
        <v>22112</v>
      </c>
      <c r="E79" s="471" t="s">
        <v>165</v>
      </c>
      <c r="F79" s="470" t="s">
        <v>8</v>
      </c>
      <c r="G79" s="470">
        <v>206</v>
      </c>
      <c r="H79" s="546"/>
      <c r="I79" s="547">
        <f>G79*H79</f>
        <v>0</v>
      </c>
      <c r="K79"/>
    </row>
    <row r="80" spans="1:11" s="101" customFormat="1" ht="15" customHeight="1" x14ac:dyDescent="0.25">
      <c r="A80" s="62"/>
      <c r="C80" s="102"/>
      <c r="D80" s="541"/>
      <c r="E80" s="471"/>
      <c r="F80" s="470"/>
      <c r="G80" s="470"/>
      <c r="H80" s="546"/>
      <c r="I80" s="547"/>
      <c r="K80"/>
    </row>
    <row r="81" spans="1:11" s="101" customFormat="1" ht="36" customHeight="1" x14ac:dyDescent="0.25">
      <c r="A81" s="62"/>
      <c r="C81" s="102"/>
      <c r="D81" s="541">
        <v>23311</v>
      </c>
      <c r="E81" s="455" t="s">
        <v>461</v>
      </c>
      <c r="F81" s="470" t="s">
        <v>8</v>
      </c>
      <c r="G81" s="470">
        <v>191</v>
      </c>
      <c r="H81" s="546"/>
      <c r="I81" s="547">
        <f>G81*H81</f>
        <v>0</v>
      </c>
      <c r="K81"/>
    </row>
    <row r="82" spans="1:11" s="101" customFormat="1" ht="16.5" customHeight="1" x14ac:dyDescent="0.25">
      <c r="A82" s="62"/>
      <c r="C82" s="102"/>
      <c r="D82" s="541"/>
      <c r="E82" s="42"/>
      <c r="F82" s="470"/>
      <c r="G82" s="470"/>
      <c r="H82" s="546"/>
      <c r="I82" s="547"/>
      <c r="K82"/>
    </row>
    <row r="83" spans="1:11" s="101" customFormat="1" ht="42.75" customHeight="1" x14ac:dyDescent="0.25">
      <c r="A83" s="62"/>
      <c r="C83" s="102"/>
      <c r="D83" s="541" t="s">
        <v>444</v>
      </c>
      <c r="E83" s="471" t="s">
        <v>508</v>
      </c>
      <c r="F83" s="470" t="s">
        <v>4</v>
      </c>
      <c r="G83" s="470">
        <v>130</v>
      </c>
      <c r="H83" s="546"/>
      <c r="I83" s="547">
        <f>G83*H83</f>
        <v>0</v>
      </c>
      <c r="K83"/>
    </row>
    <row r="84" spans="1:11" s="101" customFormat="1" ht="15.75" customHeight="1" x14ac:dyDescent="0.25">
      <c r="A84" s="62"/>
      <c r="C84" s="102"/>
      <c r="D84" s="541"/>
      <c r="E84" s="471"/>
      <c r="F84" s="470"/>
      <c r="G84" s="470"/>
      <c r="H84" s="546"/>
      <c r="I84" s="547"/>
      <c r="K84"/>
    </row>
    <row r="85" spans="1:11" s="101" customFormat="1" ht="27.75" customHeight="1" x14ac:dyDescent="0.25">
      <c r="A85" s="62"/>
      <c r="C85" s="102"/>
      <c r="D85" s="541">
        <v>29112</v>
      </c>
      <c r="E85" s="471" t="s">
        <v>560</v>
      </c>
      <c r="F85" s="470" t="s">
        <v>555</v>
      </c>
      <c r="G85" s="470">
        <v>251</v>
      </c>
      <c r="H85" s="546"/>
      <c r="I85" s="547">
        <f>G85*H85</f>
        <v>0</v>
      </c>
      <c r="K85"/>
    </row>
    <row r="86" spans="1:11" s="101" customFormat="1" ht="15.75" customHeight="1" x14ac:dyDescent="0.25">
      <c r="A86" s="62"/>
      <c r="C86" s="102"/>
      <c r="D86" s="541"/>
      <c r="E86" s="471"/>
      <c r="F86" s="470"/>
      <c r="G86" s="470"/>
      <c r="H86" s="546"/>
      <c r="I86" s="547"/>
      <c r="K86"/>
    </row>
    <row r="87" spans="1:11" s="101" customFormat="1" x14ac:dyDescent="0.25">
      <c r="A87" s="62"/>
      <c r="C87" s="102"/>
      <c r="D87" s="541" t="s">
        <v>444</v>
      </c>
      <c r="E87" s="471" t="s">
        <v>554</v>
      </c>
      <c r="F87" s="470" t="s">
        <v>555</v>
      </c>
      <c r="G87" s="470">
        <v>38</v>
      </c>
      <c r="H87" s="546"/>
      <c r="I87" s="547">
        <f>G87*H87</f>
        <v>0</v>
      </c>
      <c r="K87"/>
    </row>
    <row r="88" spans="1:11" s="101" customFormat="1" ht="17.25" customHeight="1" x14ac:dyDescent="0.25">
      <c r="A88" s="62"/>
      <c r="C88" s="102"/>
      <c r="D88" s="541"/>
      <c r="E88" s="471"/>
      <c r="F88" s="470"/>
      <c r="G88" s="470"/>
      <c r="H88" s="546"/>
      <c r="I88" s="547"/>
      <c r="K88"/>
    </row>
    <row r="89" spans="1:11" s="113" customFormat="1" ht="26.4" x14ac:dyDescent="0.25">
      <c r="A89" s="109"/>
      <c r="D89" s="541">
        <v>29131</v>
      </c>
      <c r="E89" s="471" t="s">
        <v>561</v>
      </c>
      <c r="F89" s="476" t="s">
        <v>4</v>
      </c>
      <c r="G89" s="474">
        <v>25</v>
      </c>
      <c r="H89" s="475"/>
      <c r="I89" s="475">
        <f>G89*H89</f>
        <v>0</v>
      </c>
      <c r="K89"/>
    </row>
    <row r="90" spans="1:11" s="113" customFormat="1" x14ac:dyDescent="0.25">
      <c r="A90" s="109"/>
      <c r="D90" s="103"/>
      <c r="E90" s="64"/>
      <c r="F90" s="88"/>
      <c r="H90" s="114"/>
      <c r="I90" s="114"/>
      <c r="K90"/>
    </row>
    <row r="91" spans="1:11" s="113" customFormat="1" x14ac:dyDescent="0.25">
      <c r="A91" s="109"/>
      <c r="D91" s="115"/>
      <c r="E91" s="116"/>
      <c r="F91" s="117"/>
      <c r="G91" s="117"/>
      <c r="H91" s="118"/>
      <c r="I91" s="73"/>
      <c r="K91"/>
    </row>
    <row r="92" spans="1:11" ht="21.75" customHeight="1" thickBot="1" x14ac:dyDescent="0.3">
      <c r="D92" s="427"/>
      <c r="E92" s="418" t="s">
        <v>57</v>
      </c>
      <c r="F92" s="424"/>
      <c r="G92" s="424"/>
      <c r="H92" s="425"/>
      <c r="I92" s="426">
        <f>SUM(I75:I91)</f>
        <v>0</v>
      </c>
    </row>
    <row r="93" spans="1:11" ht="12.75" hidden="1" customHeight="1" x14ac:dyDescent="0.25">
      <c r="E93" s="67"/>
      <c r="I93" s="112"/>
    </row>
    <row r="94" spans="1:11" s="1" customFormat="1" ht="3" hidden="1" customHeight="1" x14ac:dyDescent="0.25">
      <c r="A94" s="91"/>
      <c r="D94" s="63"/>
      <c r="E94" s="64"/>
      <c r="F94" s="65"/>
      <c r="G94" s="65"/>
      <c r="H94" s="66"/>
      <c r="I94" s="66"/>
      <c r="K94"/>
    </row>
    <row r="95" spans="1:11" s="1" customFormat="1" ht="20.25" customHeight="1" thickTop="1" thickBot="1" x14ac:dyDescent="0.3">
      <c r="A95" s="91"/>
      <c r="D95" s="92"/>
      <c r="E95" s="93"/>
      <c r="F95" s="94" t="s">
        <v>558</v>
      </c>
      <c r="G95" s="94"/>
      <c r="H95" s="95" t="s">
        <v>559</v>
      </c>
      <c r="I95" s="95"/>
      <c r="K95"/>
    </row>
    <row r="96" spans="1:11" s="96" customFormat="1" ht="12.75" customHeight="1" thickTop="1" x14ac:dyDescent="0.25">
      <c r="A96" s="74">
        <v>3</v>
      </c>
      <c r="C96" s="97"/>
      <c r="D96" s="63"/>
      <c r="E96" s="64"/>
      <c r="F96" s="65"/>
      <c r="G96" s="65"/>
      <c r="H96" s="66"/>
      <c r="I96" s="66"/>
      <c r="K96"/>
    </row>
    <row r="97" spans="1:11" s="96" customFormat="1" ht="12.75" customHeight="1" x14ac:dyDescent="0.25">
      <c r="A97" s="74"/>
      <c r="C97" s="97"/>
      <c r="D97" s="421">
        <v>3</v>
      </c>
      <c r="E97" s="419" t="s">
        <v>107</v>
      </c>
      <c r="F97" s="422"/>
      <c r="G97" s="422"/>
      <c r="H97" s="423"/>
      <c r="I97" s="423"/>
      <c r="K97"/>
    </row>
    <row r="98" spans="1:11" s="101" customFormat="1" x14ac:dyDescent="0.25">
      <c r="A98" s="62">
        <v>31132</v>
      </c>
      <c r="C98" s="102"/>
      <c r="D98" s="98"/>
      <c r="E98" s="68"/>
      <c r="F98" s="99"/>
      <c r="G98" s="99"/>
      <c r="H98" s="119"/>
      <c r="I98" s="100"/>
      <c r="K98"/>
    </row>
    <row r="99" spans="1:11" s="101" customFormat="1" ht="39.6" x14ac:dyDescent="0.25">
      <c r="A99" s="62"/>
      <c r="C99" s="102"/>
      <c r="D99" s="541">
        <v>31132</v>
      </c>
      <c r="E99" s="471" t="s">
        <v>509</v>
      </c>
      <c r="F99" s="548" t="s">
        <v>4</v>
      </c>
      <c r="G99" s="470">
        <v>36</v>
      </c>
      <c r="H99" s="546"/>
      <c r="I99" s="547">
        <f>G99*H99</f>
        <v>0</v>
      </c>
      <c r="K99"/>
    </row>
    <row r="100" spans="1:11" s="101" customFormat="1" x14ac:dyDescent="0.25">
      <c r="A100" s="62"/>
      <c r="C100" s="102"/>
      <c r="D100" s="479"/>
      <c r="E100" s="480"/>
      <c r="F100" s="481"/>
      <c r="G100" s="481"/>
      <c r="H100" s="549"/>
      <c r="I100" s="482"/>
      <c r="K100"/>
    </row>
    <row r="101" spans="1:11" s="101" customFormat="1" ht="44.25" customHeight="1" x14ac:dyDescent="0.25">
      <c r="A101" s="62"/>
      <c r="C101" s="102"/>
      <c r="D101" s="470">
        <v>31544</v>
      </c>
      <c r="E101" s="471" t="s">
        <v>168</v>
      </c>
      <c r="F101" s="470" t="s">
        <v>8</v>
      </c>
      <c r="G101" s="470">
        <v>180</v>
      </c>
      <c r="H101" s="546"/>
      <c r="I101" s="547">
        <f>G101*H101</f>
        <v>0</v>
      </c>
      <c r="K101"/>
    </row>
    <row r="102" spans="1:11" s="101" customFormat="1" ht="14.25" customHeight="1" x14ac:dyDescent="0.25">
      <c r="A102" s="62"/>
      <c r="C102" s="102"/>
      <c r="D102" s="470"/>
      <c r="E102" s="471"/>
      <c r="F102" s="470"/>
      <c r="G102" s="470"/>
      <c r="H102" s="546"/>
      <c r="I102" s="547"/>
      <c r="K102"/>
    </row>
    <row r="103" spans="1:11" s="101" customFormat="1" ht="30.75" customHeight="1" x14ac:dyDescent="0.25">
      <c r="A103" s="62"/>
      <c r="C103" s="102"/>
      <c r="D103" s="470">
        <v>32491</v>
      </c>
      <c r="E103" s="471" t="s">
        <v>472</v>
      </c>
      <c r="F103" s="470" t="s">
        <v>8</v>
      </c>
      <c r="G103" s="470">
        <v>180</v>
      </c>
      <c r="H103" s="546"/>
      <c r="I103" s="472">
        <f>G103*H103</f>
        <v>0</v>
      </c>
      <c r="K103"/>
    </row>
    <row r="104" spans="1:11" s="101" customFormat="1" ht="17.25" customHeight="1" x14ac:dyDescent="0.25">
      <c r="A104" s="62"/>
      <c r="C104" s="102"/>
      <c r="D104" s="550"/>
      <c r="E104" s="471"/>
      <c r="F104" s="548"/>
      <c r="G104" s="470"/>
      <c r="H104" s="546"/>
      <c r="I104" s="547"/>
      <c r="K104"/>
    </row>
    <row r="105" spans="1:11" s="101" customFormat="1" ht="47.25" customHeight="1" x14ac:dyDescent="0.25">
      <c r="A105" s="62"/>
      <c r="C105" s="102"/>
      <c r="D105" s="470">
        <v>32625</v>
      </c>
      <c r="E105" s="471" t="s">
        <v>510</v>
      </c>
      <c r="F105" s="548" t="s">
        <v>8</v>
      </c>
      <c r="G105" s="470">
        <v>180</v>
      </c>
      <c r="H105" s="546"/>
      <c r="I105" s="547">
        <f>G105*H105</f>
        <v>0</v>
      </c>
      <c r="K105"/>
    </row>
    <row r="106" spans="1:11" s="101" customFormat="1" ht="13.5" customHeight="1" x14ac:dyDescent="0.25">
      <c r="A106" s="62"/>
      <c r="C106" s="102"/>
      <c r="D106" s="470"/>
      <c r="E106" s="471"/>
      <c r="F106" s="548"/>
      <c r="G106" s="470"/>
      <c r="H106" s="546"/>
      <c r="I106" s="547"/>
      <c r="K106"/>
    </row>
    <row r="107" spans="1:11" ht="39.6" x14ac:dyDescent="0.25">
      <c r="D107" s="470">
        <v>35297</v>
      </c>
      <c r="E107" s="471" t="s">
        <v>172</v>
      </c>
      <c r="F107" s="470" t="s">
        <v>66</v>
      </c>
      <c r="G107" s="470">
        <v>90</v>
      </c>
      <c r="H107" s="484"/>
      <c r="I107" s="472">
        <f>G107*H107</f>
        <v>0</v>
      </c>
    </row>
    <row r="108" spans="1:11" x14ac:dyDescent="0.25">
      <c r="D108" s="65"/>
      <c r="H108" s="90"/>
    </row>
    <row r="109" spans="1:11" ht="15" customHeight="1" x14ac:dyDescent="0.25">
      <c r="D109" s="98"/>
      <c r="E109" s="120"/>
      <c r="F109" s="121"/>
      <c r="G109" s="121"/>
      <c r="H109" s="122"/>
      <c r="I109" s="122"/>
    </row>
    <row r="110" spans="1:11" ht="19.5" customHeight="1" thickBot="1" x14ac:dyDescent="0.3">
      <c r="D110" s="428"/>
      <c r="E110" s="418" t="s">
        <v>57</v>
      </c>
      <c r="F110" s="424"/>
      <c r="G110" s="424"/>
      <c r="H110" s="425"/>
      <c r="I110" s="426">
        <f>SUM(I99:I109)</f>
        <v>0</v>
      </c>
    </row>
    <row r="111" spans="1:11" s="1" customFormat="1" ht="10.5" customHeight="1" thickTop="1" x14ac:dyDescent="0.25">
      <c r="A111" s="91"/>
      <c r="D111" s="63"/>
      <c r="E111" s="64"/>
      <c r="F111" s="65"/>
      <c r="G111" s="65"/>
      <c r="H111" s="66"/>
      <c r="I111" s="66"/>
      <c r="K111"/>
    </row>
    <row r="112" spans="1:11" s="1" customFormat="1" ht="12.75" customHeight="1" thickBot="1" x14ac:dyDescent="0.3">
      <c r="A112" s="91"/>
      <c r="D112" s="92"/>
      <c r="E112" s="93"/>
      <c r="F112" s="94"/>
      <c r="G112" s="94"/>
      <c r="H112" s="95"/>
      <c r="I112" s="95"/>
      <c r="K112"/>
    </row>
    <row r="113" spans="1:11" s="96" customFormat="1" ht="12.75" customHeight="1" thickTop="1" x14ac:dyDescent="0.25">
      <c r="A113" s="74">
        <v>4</v>
      </c>
      <c r="C113" s="97"/>
      <c r="D113" s="63"/>
      <c r="E113" s="64"/>
      <c r="F113" s="65"/>
      <c r="G113" s="65"/>
      <c r="H113" s="66"/>
      <c r="I113" s="66"/>
      <c r="K113"/>
    </row>
    <row r="114" spans="1:11" s="96" customFormat="1" ht="12.75" customHeight="1" x14ac:dyDescent="0.25">
      <c r="A114" s="74"/>
      <c r="C114" s="97"/>
      <c r="D114" s="421">
        <v>4</v>
      </c>
      <c r="E114" s="419" t="s">
        <v>18</v>
      </c>
      <c r="F114" s="422"/>
      <c r="G114" s="422"/>
      <c r="H114" s="423"/>
      <c r="I114" s="423"/>
      <c r="K114"/>
    </row>
    <row r="115" spans="1:11" s="96" customFormat="1" ht="12.75" customHeight="1" x14ac:dyDescent="0.25">
      <c r="A115" s="74"/>
      <c r="C115" s="97"/>
      <c r="D115" s="98"/>
      <c r="E115" s="68"/>
      <c r="F115" s="99"/>
      <c r="G115" s="99"/>
      <c r="H115" s="100"/>
      <c r="I115" s="100"/>
      <c r="K115"/>
    </row>
    <row r="116" spans="1:11" s="96" customFormat="1" ht="12.75" customHeight="1" x14ac:dyDescent="0.25">
      <c r="A116" s="74"/>
      <c r="C116" s="97"/>
      <c r="D116" s="98"/>
      <c r="E116" s="68"/>
      <c r="F116" s="99"/>
      <c r="G116" s="99"/>
      <c r="H116" s="100"/>
      <c r="I116" s="100"/>
      <c r="K116"/>
    </row>
    <row r="117" spans="1:11" s="96" customFormat="1" ht="13.5" customHeight="1" x14ac:dyDescent="0.25">
      <c r="A117" s="74"/>
      <c r="C117" s="97"/>
      <c r="D117" s="123"/>
      <c r="E117" s="64"/>
      <c r="F117" s="65"/>
      <c r="G117" s="65"/>
      <c r="H117" s="66"/>
      <c r="I117" s="80"/>
      <c r="K117"/>
    </row>
    <row r="118" spans="1:11" ht="12.75" customHeight="1" x14ac:dyDescent="0.25">
      <c r="D118" s="98"/>
      <c r="E118" s="120"/>
      <c r="F118" s="121"/>
      <c r="G118" s="121"/>
      <c r="H118" s="122"/>
      <c r="I118" s="122"/>
    </row>
    <row r="119" spans="1:11" ht="17.25" customHeight="1" thickBot="1" x14ac:dyDescent="0.3">
      <c r="D119" s="428"/>
      <c r="E119" s="418" t="s">
        <v>57</v>
      </c>
      <c r="F119" s="424"/>
      <c r="G119" s="424"/>
      <c r="H119" s="425"/>
      <c r="I119" s="426">
        <f>SUM(I117:I118)</f>
        <v>0</v>
      </c>
    </row>
    <row r="120" spans="1:11" s="1" customFormat="1" ht="13.8" thickTop="1" x14ac:dyDescent="0.25">
      <c r="A120" s="91"/>
      <c r="D120" s="63"/>
      <c r="E120" s="64"/>
      <c r="F120" s="65"/>
      <c r="G120" s="65"/>
      <c r="H120" s="124"/>
      <c r="I120" s="124"/>
      <c r="K120"/>
    </row>
    <row r="121" spans="1:11" s="1" customFormat="1" ht="12.75" customHeight="1" thickBot="1" x14ac:dyDescent="0.3">
      <c r="A121" s="91"/>
      <c r="D121" s="92"/>
      <c r="E121" s="93"/>
      <c r="F121" s="94" t="s">
        <v>558</v>
      </c>
      <c r="G121" s="94"/>
      <c r="H121" s="95" t="s">
        <v>559</v>
      </c>
      <c r="I121" s="95"/>
      <c r="K121"/>
    </row>
    <row r="122" spans="1:11" s="96" customFormat="1" ht="12.75" customHeight="1" thickTop="1" x14ac:dyDescent="0.25">
      <c r="A122" s="74">
        <v>5</v>
      </c>
      <c r="C122" s="97"/>
      <c r="D122" s="63"/>
      <c r="E122" s="64"/>
      <c r="F122" s="65"/>
      <c r="G122" s="65"/>
      <c r="H122" s="66"/>
      <c r="I122" s="66"/>
      <c r="K122"/>
    </row>
    <row r="123" spans="1:11" s="96" customFormat="1" ht="12.75" customHeight="1" x14ac:dyDescent="0.25">
      <c r="A123" s="74"/>
      <c r="C123" s="97"/>
      <c r="D123" s="421">
        <v>5</v>
      </c>
      <c r="E123" s="419" t="s">
        <v>86</v>
      </c>
      <c r="F123" s="422"/>
      <c r="G123" s="422"/>
      <c r="H123" s="423"/>
      <c r="I123" s="423"/>
      <c r="K123"/>
    </row>
    <row r="124" spans="1:11" s="96" customFormat="1" ht="12.75" customHeight="1" x14ac:dyDescent="0.25">
      <c r="A124" s="74"/>
      <c r="C124" s="97"/>
      <c r="D124" s="98"/>
      <c r="E124" s="68"/>
      <c r="F124" s="99"/>
      <c r="G124" s="99"/>
      <c r="H124" s="100"/>
      <c r="I124" s="100"/>
      <c r="K124"/>
    </row>
    <row r="125" spans="1:11" s="96" customFormat="1" ht="12.75" customHeight="1" x14ac:dyDescent="0.25">
      <c r="A125" s="74"/>
      <c r="C125" s="97"/>
      <c r="D125" s="98"/>
      <c r="E125" s="68"/>
      <c r="F125" s="99"/>
      <c r="G125" s="99"/>
      <c r="H125" s="100"/>
      <c r="I125" s="100"/>
      <c r="K125"/>
    </row>
    <row r="126" spans="1:11" s="96" customFormat="1" ht="28.8" x14ac:dyDescent="0.3">
      <c r="A126" s="74"/>
      <c r="C126" s="590"/>
      <c r="D126" s="591" t="s">
        <v>323</v>
      </c>
      <c r="E126" s="592" t="s">
        <v>609</v>
      </c>
      <c r="F126" s="593" t="s">
        <v>8</v>
      </c>
      <c r="G126" s="594">
        <v>8</v>
      </c>
      <c r="H126" s="595"/>
      <c r="I126" s="551">
        <f t="shared" ref="I126:I129" si="0">G126*H126</f>
        <v>0</v>
      </c>
      <c r="K126"/>
    </row>
    <row r="127" spans="1:11" s="96" customFormat="1" ht="28.8" x14ac:dyDescent="0.3">
      <c r="A127" s="74"/>
      <c r="C127" s="590"/>
      <c r="D127" s="596">
        <v>2</v>
      </c>
      <c r="E127" s="592" t="s">
        <v>610</v>
      </c>
      <c r="F127" s="593" t="s">
        <v>8</v>
      </c>
      <c r="G127" s="594">
        <v>20</v>
      </c>
      <c r="H127" s="595"/>
      <c r="I127" s="551">
        <f t="shared" si="0"/>
        <v>0</v>
      </c>
      <c r="K127"/>
    </row>
    <row r="128" spans="1:11" s="96" customFormat="1" ht="43.2" x14ac:dyDescent="0.3">
      <c r="A128" s="74"/>
      <c r="C128" s="590"/>
      <c r="D128" s="591" t="s">
        <v>614</v>
      </c>
      <c r="E128" s="592" t="s">
        <v>611</v>
      </c>
      <c r="F128" s="593" t="s">
        <v>4</v>
      </c>
      <c r="G128" s="594">
        <v>7</v>
      </c>
      <c r="H128" s="595"/>
      <c r="I128" s="551">
        <f t="shared" si="0"/>
        <v>0</v>
      </c>
      <c r="K128"/>
    </row>
    <row r="129" spans="1:11" s="96" customFormat="1" ht="57.6" x14ac:dyDescent="0.3">
      <c r="A129" s="74"/>
      <c r="C129" s="590"/>
      <c r="D129" s="596">
        <v>4</v>
      </c>
      <c r="E129" s="597" t="s">
        <v>612</v>
      </c>
      <c r="F129" s="593" t="s">
        <v>289</v>
      </c>
      <c r="G129" s="594">
        <v>293.39999999999998</v>
      </c>
      <c r="H129" s="595"/>
      <c r="I129" s="551">
        <f t="shared" si="0"/>
        <v>0</v>
      </c>
      <c r="K129"/>
    </row>
    <row r="130" spans="1:11" s="64" customFormat="1" ht="158.4" x14ac:dyDescent="0.25">
      <c r="A130" s="109"/>
      <c r="D130" s="598" t="s">
        <v>616</v>
      </c>
      <c r="E130" s="471" t="s">
        <v>563</v>
      </c>
      <c r="F130" s="552" t="s">
        <v>4</v>
      </c>
      <c r="G130" s="553">
        <v>50</v>
      </c>
      <c r="H130" s="551"/>
      <c r="I130" s="551">
        <f>G130*H130</f>
        <v>0</v>
      </c>
      <c r="K130"/>
    </row>
    <row r="131" spans="1:11" s="64" customFormat="1" x14ac:dyDescent="0.25">
      <c r="A131" s="109"/>
      <c r="D131" s="589"/>
      <c r="E131" s="471"/>
      <c r="F131" s="552"/>
      <c r="G131" s="553"/>
      <c r="H131" s="551"/>
      <c r="I131" s="551"/>
      <c r="K131"/>
    </row>
    <row r="132" spans="1:11" s="64" customFormat="1" ht="52.8" x14ac:dyDescent="0.25">
      <c r="A132" s="109"/>
      <c r="D132" s="598" t="s">
        <v>617</v>
      </c>
      <c r="E132" s="471" t="s">
        <v>564</v>
      </c>
      <c r="F132" s="552" t="s">
        <v>7</v>
      </c>
      <c r="G132" s="553">
        <v>30</v>
      </c>
      <c r="H132" s="551"/>
      <c r="I132" s="551">
        <f>H132*G132</f>
        <v>0</v>
      </c>
      <c r="K132"/>
    </row>
    <row r="133" spans="1:11" ht="17.25" customHeight="1" thickBot="1" x14ac:dyDescent="0.3">
      <c r="D133" s="428"/>
      <c r="E133" s="418" t="s">
        <v>57</v>
      </c>
      <c r="F133" s="424"/>
      <c r="G133" s="424"/>
      <c r="H133" s="425"/>
      <c r="I133" s="426">
        <f>SUM(I126:I132)</f>
        <v>0</v>
      </c>
    </row>
    <row r="134" spans="1:11" s="1" customFormat="1" ht="9.75" customHeight="1" thickTop="1" x14ac:dyDescent="0.25">
      <c r="A134" s="91"/>
      <c r="D134" s="63"/>
      <c r="E134" s="64"/>
      <c r="F134" s="65"/>
      <c r="G134" s="65"/>
      <c r="H134" s="66"/>
      <c r="I134" s="66"/>
      <c r="K134"/>
    </row>
    <row r="135" spans="1:11" s="1" customFormat="1" ht="12.75" customHeight="1" thickBot="1" x14ac:dyDescent="0.3">
      <c r="A135" s="91"/>
      <c r="D135" s="92"/>
      <c r="E135" s="93"/>
      <c r="F135" s="94"/>
      <c r="G135" s="94"/>
      <c r="H135" s="95"/>
      <c r="I135" s="95"/>
      <c r="K135"/>
    </row>
    <row r="136" spans="1:11" s="96" customFormat="1" ht="12.75" customHeight="1" thickTop="1" x14ac:dyDescent="0.25">
      <c r="A136" s="74">
        <v>6</v>
      </c>
      <c r="C136" s="97"/>
      <c r="D136" s="63"/>
      <c r="E136" s="64"/>
      <c r="F136" s="65"/>
      <c r="G136" s="65"/>
      <c r="H136" s="66"/>
      <c r="I136" s="66"/>
      <c r="K136"/>
    </row>
    <row r="137" spans="1:11" s="96" customFormat="1" ht="12.75" customHeight="1" x14ac:dyDescent="0.25">
      <c r="A137" s="74"/>
      <c r="C137" s="97"/>
      <c r="D137" s="421">
        <v>6</v>
      </c>
      <c r="E137" s="419" t="s">
        <v>108</v>
      </c>
      <c r="F137" s="422"/>
      <c r="G137" s="422"/>
      <c r="H137" s="423"/>
      <c r="I137" s="423"/>
      <c r="K137"/>
    </row>
    <row r="138" spans="1:11" x14ac:dyDescent="0.25">
      <c r="A138" s="62">
        <v>61121</v>
      </c>
      <c r="D138" s="98"/>
      <c r="E138" s="68"/>
      <c r="F138" s="99"/>
      <c r="G138" s="99"/>
      <c r="H138" s="100"/>
      <c r="I138" s="100"/>
    </row>
    <row r="139" spans="1:11" x14ac:dyDescent="0.25">
      <c r="D139" s="98"/>
      <c r="E139" s="68"/>
      <c r="F139" s="99"/>
      <c r="G139" s="99"/>
      <c r="H139" s="100"/>
      <c r="I139" s="100"/>
    </row>
    <row r="140" spans="1:11" ht="26.4" x14ac:dyDescent="0.25">
      <c r="D140" s="470">
        <v>61132</v>
      </c>
      <c r="E140" s="471" t="s">
        <v>511</v>
      </c>
      <c r="F140" s="470" t="s">
        <v>10</v>
      </c>
      <c r="G140" s="470">
        <v>2</v>
      </c>
      <c r="H140" s="472"/>
      <c r="I140" s="472">
        <f>G140*H140</f>
        <v>0</v>
      </c>
    </row>
    <row r="141" spans="1:11" x14ac:dyDescent="0.25">
      <c r="D141" s="470"/>
      <c r="E141" s="471"/>
      <c r="F141" s="470"/>
      <c r="G141" s="470"/>
      <c r="H141" s="472"/>
      <c r="I141" s="472"/>
    </row>
    <row r="142" spans="1:11" ht="39.6" x14ac:dyDescent="0.25">
      <c r="D142" s="470">
        <v>61218</v>
      </c>
      <c r="E142" s="471" t="s">
        <v>87</v>
      </c>
      <c r="F142" s="473" t="s">
        <v>10</v>
      </c>
      <c r="G142" s="474">
        <v>1</v>
      </c>
      <c r="H142" s="475"/>
      <c r="I142" s="475">
        <f>G142*H142</f>
        <v>0</v>
      </c>
    </row>
    <row r="143" spans="1:11" x14ac:dyDescent="0.25">
      <c r="D143" s="470"/>
      <c r="E143" s="471"/>
      <c r="F143" s="473"/>
      <c r="G143" s="474"/>
      <c r="H143" s="475"/>
      <c r="I143" s="475"/>
    </row>
    <row r="144" spans="1:11" ht="39.6" x14ac:dyDescent="0.25">
      <c r="D144" s="470">
        <v>61219</v>
      </c>
      <c r="E144" s="471" t="s">
        <v>512</v>
      </c>
      <c r="F144" s="476" t="s">
        <v>10</v>
      </c>
      <c r="G144" s="474">
        <v>1</v>
      </c>
      <c r="H144" s="475"/>
      <c r="I144" s="475">
        <f>G144*H144</f>
        <v>0</v>
      </c>
    </row>
    <row r="145" spans="1:14" x14ac:dyDescent="0.25">
      <c r="D145" s="477"/>
      <c r="E145" s="474"/>
      <c r="F145" s="473"/>
      <c r="G145" s="474"/>
      <c r="H145" s="475"/>
      <c r="I145" s="475"/>
    </row>
    <row r="146" spans="1:14" ht="70.5" customHeight="1" x14ac:dyDescent="0.25">
      <c r="D146" s="470">
        <v>61722</v>
      </c>
      <c r="E146" s="471" t="s">
        <v>513</v>
      </c>
      <c r="F146" s="476" t="s">
        <v>10</v>
      </c>
      <c r="G146" s="471">
        <v>2</v>
      </c>
      <c r="H146" s="478"/>
      <c r="I146" s="478">
        <f>G146*H146</f>
        <v>0</v>
      </c>
    </row>
    <row r="147" spans="1:14" x14ac:dyDescent="0.25">
      <c r="D147" s="479"/>
      <c r="E147" s="480"/>
      <c r="F147" s="481"/>
      <c r="G147" s="481"/>
      <c r="H147" s="482"/>
      <c r="I147" s="482"/>
    </row>
    <row r="148" spans="1:14" ht="92.4" x14ac:dyDescent="0.25">
      <c r="D148" s="470">
        <v>62215</v>
      </c>
      <c r="E148" s="471" t="s">
        <v>174</v>
      </c>
      <c r="F148" s="470" t="s">
        <v>66</v>
      </c>
      <c r="G148" s="470">
        <v>90</v>
      </c>
      <c r="H148" s="472"/>
      <c r="I148" s="472">
        <f>G148*H148</f>
        <v>0</v>
      </c>
    </row>
    <row r="149" spans="1:14" x14ac:dyDescent="0.25">
      <c r="D149" s="479"/>
      <c r="E149" s="480"/>
      <c r="F149" s="481"/>
      <c r="G149" s="481"/>
      <c r="H149" s="482"/>
      <c r="I149" s="482"/>
    </row>
    <row r="150" spans="1:14" ht="92.4" x14ac:dyDescent="0.25">
      <c r="D150" s="470">
        <v>62223</v>
      </c>
      <c r="E150" s="471" t="s">
        <v>175</v>
      </c>
      <c r="F150" s="483" t="s">
        <v>8</v>
      </c>
      <c r="G150" s="483">
        <v>24</v>
      </c>
      <c r="H150" s="484"/>
      <c r="I150" s="472">
        <f>G150*H150</f>
        <v>0</v>
      </c>
      <c r="N150" s="66">
        <f>L150*M150</f>
        <v>0</v>
      </c>
    </row>
    <row r="151" spans="1:14" x14ac:dyDescent="0.25">
      <c r="D151" s="65"/>
      <c r="F151" s="111"/>
      <c r="G151" s="111"/>
      <c r="H151" s="90"/>
      <c r="N151" s="66"/>
    </row>
    <row r="152" spans="1:14" ht="14.25" customHeight="1" x14ac:dyDescent="0.25">
      <c r="D152" s="69"/>
      <c r="E152" s="70"/>
      <c r="F152" s="71"/>
      <c r="G152" s="71"/>
      <c r="H152" s="72"/>
      <c r="I152" s="72"/>
    </row>
    <row r="153" spans="1:14" ht="23.25" customHeight="1" thickBot="1" x14ac:dyDescent="0.3">
      <c r="D153" s="428"/>
      <c r="E153" s="418" t="s">
        <v>57</v>
      </c>
      <c r="F153" s="424"/>
      <c r="G153" s="424"/>
      <c r="H153" s="425"/>
      <c r="I153" s="426">
        <f>SUM(I140:I152)</f>
        <v>0</v>
      </c>
    </row>
    <row r="154" spans="1:14" ht="9.9" customHeight="1" thickTop="1" x14ac:dyDescent="0.25"/>
    <row r="155" spans="1:14" s="1" customFormat="1" ht="18.75" customHeight="1" x14ac:dyDescent="0.25">
      <c r="A155" s="91"/>
      <c r="D155" s="63" t="s">
        <v>156</v>
      </c>
      <c r="E155" s="64"/>
      <c r="F155" s="65"/>
      <c r="G155" s="65"/>
      <c r="H155" s="66"/>
      <c r="I155" s="66"/>
      <c r="K155"/>
    </row>
    <row r="156" spans="1:14" s="1" customFormat="1" ht="13.8" thickBot="1" x14ac:dyDescent="0.3">
      <c r="A156" s="91"/>
      <c r="D156" s="92"/>
      <c r="E156" s="93"/>
      <c r="F156" s="94" t="s">
        <v>558</v>
      </c>
      <c r="G156" s="94"/>
      <c r="H156" s="95" t="s">
        <v>559</v>
      </c>
      <c r="I156" s="95"/>
      <c r="K156"/>
    </row>
    <row r="157" spans="1:14" s="96" customFormat="1" ht="13.8" thickTop="1" x14ac:dyDescent="0.25">
      <c r="A157" s="74">
        <v>7</v>
      </c>
      <c r="C157" s="97"/>
      <c r="D157" s="63"/>
      <c r="E157" s="64"/>
      <c r="F157" s="65"/>
      <c r="G157" s="65"/>
      <c r="H157" s="66"/>
      <c r="I157" s="66"/>
      <c r="K157"/>
    </row>
    <row r="158" spans="1:14" s="96" customFormat="1" ht="17.25" customHeight="1" x14ac:dyDescent="0.25">
      <c r="A158" s="74"/>
      <c r="C158" s="97"/>
      <c r="D158" s="421">
        <v>7</v>
      </c>
      <c r="E158" s="419" t="s">
        <v>5</v>
      </c>
      <c r="F158" s="422"/>
      <c r="G158" s="422"/>
      <c r="H158" s="423"/>
      <c r="I158" s="423"/>
      <c r="K158"/>
    </row>
    <row r="159" spans="1:14" s="101" customFormat="1" x14ac:dyDescent="0.25">
      <c r="A159" s="62"/>
      <c r="C159" s="102"/>
      <c r="D159" s="98"/>
      <c r="E159" s="68"/>
      <c r="F159" s="99"/>
      <c r="G159" s="99"/>
      <c r="H159" s="100"/>
      <c r="I159" s="100"/>
      <c r="K159"/>
    </row>
    <row r="160" spans="1:14" s="101" customFormat="1" ht="39.6" x14ac:dyDescent="0.25">
      <c r="A160" s="62"/>
      <c r="C160" s="102"/>
      <c r="D160" s="543" t="s">
        <v>444</v>
      </c>
      <c r="E160" s="471" t="s">
        <v>514</v>
      </c>
      <c r="F160" s="470" t="s">
        <v>10</v>
      </c>
      <c r="G160" s="470">
        <v>2</v>
      </c>
      <c r="H160" s="472"/>
      <c r="I160" s="472">
        <f>G160*H160</f>
        <v>0</v>
      </c>
      <c r="K160"/>
    </row>
    <row r="161" spans="1:9" s="101" customFormat="1" x14ac:dyDescent="0.25">
      <c r="A161" s="62"/>
      <c r="C161" s="102"/>
      <c r="D161" s="98"/>
      <c r="E161" s="68"/>
      <c r="F161" s="99"/>
      <c r="G161" s="99"/>
      <c r="H161" s="100"/>
      <c r="I161" s="100"/>
    </row>
    <row r="162" spans="1:9" s="101" customFormat="1" x14ac:dyDescent="0.25">
      <c r="A162" s="62"/>
      <c r="C162" s="102"/>
      <c r="D162" s="106"/>
      <c r="E162" s="113"/>
      <c r="F162" s="104"/>
      <c r="G162" s="104"/>
      <c r="H162" s="80"/>
      <c r="I162" s="80"/>
    </row>
    <row r="163" spans="1:9" ht="12.75" customHeight="1" x14ac:dyDescent="0.25">
      <c r="A163" s="62" t="s">
        <v>159</v>
      </c>
      <c r="D163" s="106"/>
      <c r="E163" s="116"/>
      <c r="F163" s="117"/>
      <c r="G163" s="117"/>
      <c r="H163" s="73"/>
      <c r="I163" s="73"/>
    </row>
    <row r="164" spans="1:9" ht="18" customHeight="1" thickBot="1" x14ac:dyDescent="0.3">
      <c r="D164" s="428"/>
      <c r="E164" s="418" t="s">
        <v>57</v>
      </c>
      <c r="F164" s="424"/>
      <c r="G164" s="424"/>
      <c r="H164" s="425"/>
      <c r="I164" s="426">
        <f>SUM(I160:I163)</f>
        <v>0</v>
      </c>
    </row>
    <row r="165" spans="1:9" ht="11.25" customHeight="1" thickTop="1" x14ac:dyDescent="0.25"/>
    <row r="166" spans="1:9" ht="12.75" customHeight="1" x14ac:dyDescent="0.25"/>
    <row r="167" spans="1:9" ht="12.75" customHeight="1" x14ac:dyDescent="0.25"/>
    <row r="168" spans="1:9" ht="12.75" customHeight="1" x14ac:dyDescent="0.25"/>
    <row r="169" spans="1:9" ht="12.75" customHeight="1" x14ac:dyDescent="0.25"/>
    <row r="170" spans="1:9" ht="12.75" customHeight="1" x14ac:dyDescent="0.25"/>
    <row r="171" spans="1:9" ht="12.75" customHeight="1" x14ac:dyDescent="0.25"/>
    <row r="172" spans="1:9" ht="12.75" customHeight="1" x14ac:dyDescent="0.25"/>
    <row r="173" spans="1:9" ht="12.75" customHeight="1" x14ac:dyDescent="0.25"/>
    <row r="174" spans="1:9" ht="12.75" customHeight="1" x14ac:dyDescent="0.25"/>
    <row r="175" spans="1:9" ht="12.75" customHeight="1" x14ac:dyDescent="0.25"/>
    <row r="176" spans="1:9"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row r="1015" ht="12.75" customHeight="1" x14ac:dyDescent="0.25"/>
    <row r="1016" ht="12.75" customHeight="1" x14ac:dyDescent="0.25"/>
    <row r="1017" ht="12.75" customHeight="1" x14ac:dyDescent="0.25"/>
    <row r="1018" ht="12.75" customHeight="1" x14ac:dyDescent="0.25"/>
    <row r="1019" ht="12.75" customHeight="1" x14ac:dyDescent="0.25"/>
    <row r="1020" ht="12.75" customHeight="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row r="1034" ht="12.75" customHeight="1" x14ac:dyDescent="0.25"/>
    <row r="1035" ht="12.75" customHeight="1" x14ac:dyDescent="0.25"/>
    <row r="1036" ht="12.75" customHeight="1" x14ac:dyDescent="0.25"/>
    <row r="1037" ht="12.75" customHeight="1" x14ac:dyDescent="0.25"/>
    <row r="1038" ht="12.75" customHeight="1" x14ac:dyDescent="0.25"/>
    <row r="1039" ht="12.75" customHeight="1" x14ac:dyDescent="0.25"/>
    <row r="1040" ht="12.75" customHeight="1" x14ac:dyDescent="0.25"/>
    <row r="1041" ht="12.75" customHeight="1" x14ac:dyDescent="0.25"/>
    <row r="1042" ht="12.75" customHeight="1" x14ac:dyDescent="0.25"/>
    <row r="1043" ht="12.75" customHeight="1" x14ac:dyDescent="0.25"/>
    <row r="1044" ht="12.75" customHeight="1" x14ac:dyDescent="0.25"/>
    <row r="1045" ht="12.75" customHeight="1" x14ac:dyDescent="0.25"/>
    <row r="1046" ht="12.75" customHeight="1" x14ac:dyDescent="0.25"/>
    <row r="1047" ht="12.75" customHeight="1" x14ac:dyDescent="0.25"/>
    <row r="1048" ht="12.75" customHeight="1" x14ac:dyDescent="0.25"/>
    <row r="1049" ht="12.75" customHeight="1" x14ac:dyDescent="0.25"/>
    <row r="1050" ht="12.75" customHeight="1" x14ac:dyDescent="0.25"/>
    <row r="1051" ht="12.75" customHeight="1" x14ac:dyDescent="0.25"/>
    <row r="1052" ht="12.75" customHeight="1" x14ac:dyDescent="0.25"/>
    <row r="1053" ht="12.75" customHeight="1" x14ac:dyDescent="0.25"/>
    <row r="1054" ht="12.75" customHeight="1" x14ac:dyDescent="0.25"/>
    <row r="1055" ht="12.75" customHeight="1" x14ac:dyDescent="0.25"/>
    <row r="1056"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12.75" customHeight="1" x14ac:dyDescent="0.25"/>
    <row r="1063" ht="12.75" customHeight="1" x14ac:dyDescent="0.25"/>
    <row r="1064" ht="12.75" customHeight="1" x14ac:dyDescent="0.25"/>
    <row r="1065" ht="12.75" customHeight="1" x14ac:dyDescent="0.25"/>
    <row r="1066" ht="12.75" customHeight="1" x14ac:dyDescent="0.25"/>
    <row r="1067" ht="12.75" customHeight="1" x14ac:dyDescent="0.25"/>
    <row r="1068" ht="12.75" customHeight="1" x14ac:dyDescent="0.25"/>
    <row r="1069" ht="12.75" customHeight="1" x14ac:dyDescent="0.25"/>
    <row r="1070" ht="12.75" customHeight="1" x14ac:dyDescent="0.25"/>
    <row r="1071" ht="12.75" customHeight="1" x14ac:dyDescent="0.25"/>
    <row r="1072" ht="12.75" customHeight="1" x14ac:dyDescent="0.25"/>
    <row r="1073" ht="12.75" customHeight="1" x14ac:dyDescent="0.25"/>
    <row r="1074" ht="12.75" customHeight="1" x14ac:dyDescent="0.25"/>
    <row r="1075" ht="12.75" customHeight="1" x14ac:dyDescent="0.25"/>
    <row r="1076" ht="12.75" customHeight="1" x14ac:dyDescent="0.25"/>
    <row r="1077" ht="12.75" customHeight="1" x14ac:dyDescent="0.25"/>
    <row r="1078" ht="12.75" customHeight="1" x14ac:dyDescent="0.25"/>
    <row r="1079" ht="12.75" customHeight="1" x14ac:dyDescent="0.25"/>
    <row r="1080" ht="12.75" customHeight="1" x14ac:dyDescent="0.25"/>
    <row r="1081" ht="12.75" customHeight="1" x14ac:dyDescent="0.25"/>
    <row r="1082" ht="12.75" customHeight="1" x14ac:dyDescent="0.25"/>
    <row r="1083" ht="12.75" customHeight="1" x14ac:dyDescent="0.25"/>
    <row r="1084" ht="12.75" customHeight="1" x14ac:dyDescent="0.25"/>
    <row r="1085" ht="12.75" customHeight="1" x14ac:dyDescent="0.25"/>
    <row r="1086" ht="12.75" customHeight="1" x14ac:dyDescent="0.25"/>
    <row r="1087" ht="12.75" customHeight="1" x14ac:dyDescent="0.25"/>
    <row r="1088" ht="12.75" customHeight="1" x14ac:dyDescent="0.25"/>
    <row r="1089" ht="12.75" customHeight="1" x14ac:dyDescent="0.25"/>
    <row r="1090" ht="12.75" customHeight="1" x14ac:dyDescent="0.25"/>
    <row r="1091" ht="12.75" customHeight="1" x14ac:dyDescent="0.25"/>
    <row r="1092" ht="12.75" customHeight="1" x14ac:dyDescent="0.25"/>
    <row r="1093" ht="12.75" customHeight="1" x14ac:dyDescent="0.25"/>
    <row r="1094" ht="12.75" customHeight="1" x14ac:dyDescent="0.25"/>
    <row r="1095" ht="12.75" customHeight="1" x14ac:dyDescent="0.25"/>
    <row r="1096" ht="12.75" customHeight="1" x14ac:dyDescent="0.25"/>
    <row r="1097" ht="12.75" customHeight="1" x14ac:dyDescent="0.25"/>
    <row r="1098" ht="12.75" customHeight="1" x14ac:dyDescent="0.25"/>
    <row r="1099" ht="12.75" customHeight="1" x14ac:dyDescent="0.25"/>
    <row r="1100" ht="12.75" customHeight="1" x14ac:dyDescent="0.25"/>
    <row r="1101" ht="12.75" customHeight="1" x14ac:dyDescent="0.25"/>
    <row r="1102" ht="12.75" customHeight="1" x14ac:dyDescent="0.25"/>
    <row r="1103" ht="12.75" customHeight="1" x14ac:dyDescent="0.25"/>
    <row r="1104" ht="12.75" customHeight="1" x14ac:dyDescent="0.25"/>
    <row r="1105" ht="12.75" customHeight="1" x14ac:dyDescent="0.25"/>
    <row r="1106" ht="12.75" customHeight="1" x14ac:dyDescent="0.25"/>
    <row r="1107" ht="12.75" customHeight="1" x14ac:dyDescent="0.25"/>
    <row r="1108" ht="12.75" customHeight="1" x14ac:dyDescent="0.25"/>
    <row r="1109" ht="12.75" customHeight="1" x14ac:dyDescent="0.25"/>
    <row r="1110" ht="12.75" customHeight="1" x14ac:dyDescent="0.25"/>
    <row r="1111" ht="12.75" customHeight="1" x14ac:dyDescent="0.25"/>
    <row r="1112" ht="12.75" customHeight="1" x14ac:dyDescent="0.25"/>
    <row r="1113" ht="12.75" customHeight="1" x14ac:dyDescent="0.25"/>
    <row r="1114" ht="12.75" customHeight="1" x14ac:dyDescent="0.25"/>
    <row r="1115" ht="12.75" customHeight="1" x14ac:dyDescent="0.25"/>
    <row r="1116" ht="12.75" customHeight="1" x14ac:dyDescent="0.25"/>
    <row r="1117" ht="12.75" customHeight="1" x14ac:dyDescent="0.25"/>
    <row r="1118" ht="12.75" customHeight="1" x14ac:dyDescent="0.25"/>
    <row r="1119" ht="12.75" customHeight="1" x14ac:dyDescent="0.25"/>
    <row r="1120" ht="12.75" customHeight="1" x14ac:dyDescent="0.25"/>
    <row r="1121" ht="12.75" customHeight="1" x14ac:dyDescent="0.25"/>
    <row r="1122" ht="12.75" customHeight="1" x14ac:dyDescent="0.25"/>
    <row r="1123" ht="12.75" customHeight="1" x14ac:dyDescent="0.25"/>
    <row r="1124" ht="12.75" customHeight="1" x14ac:dyDescent="0.25"/>
    <row r="1125" ht="12.75" customHeight="1" x14ac:dyDescent="0.25"/>
    <row r="1126" ht="12.75" customHeight="1" x14ac:dyDescent="0.25"/>
    <row r="1127" ht="12.75" customHeight="1" x14ac:dyDescent="0.25"/>
    <row r="1128" ht="12.75" customHeight="1" x14ac:dyDescent="0.25"/>
    <row r="1129" ht="12.75" customHeight="1" x14ac:dyDescent="0.25"/>
    <row r="1130" ht="12.75" customHeight="1" x14ac:dyDescent="0.25"/>
    <row r="1131" ht="12.75" customHeight="1" x14ac:dyDescent="0.25"/>
    <row r="1132" ht="12.75" customHeight="1" x14ac:dyDescent="0.25"/>
    <row r="1133" ht="12.75" customHeight="1" x14ac:dyDescent="0.25"/>
    <row r="1134" ht="12.75" customHeight="1" x14ac:dyDescent="0.25"/>
    <row r="1135" ht="12.75" customHeight="1" x14ac:dyDescent="0.25"/>
    <row r="1136" ht="12.75" customHeight="1" x14ac:dyDescent="0.25"/>
    <row r="1137" ht="12.75" customHeight="1" x14ac:dyDescent="0.25"/>
    <row r="1138" ht="12.75" customHeight="1" x14ac:dyDescent="0.25"/>
    <row r="1139" ht="12.75" customHeight="1" x14ac:dyDescent="0.25"/>
    <row r="1140" ht="12.75" customHeight="1" x14ac:dyDescent="0.25"/>
    <row r="1141" ht="12.75" customHeight="1" x14ac:dyDescent="0.25"/>
    <row r="1142" ht="12.75" customHeight="1" x14ac:dyDescent="0.25"/>
    <row r="1143" ht="12.75" customHeight="1" x14ac:dyDescent="0.25"/>
    <row r="1144" ht="12.75" customHeight="1" x14ac:dyDescent="0.25"/>
    <row r="1145" ht="12.75" customHeight="1" x14ac:dyDescent="0.25"/>
    <row r="1146" ht="12.75" customHeight="1" x14ac:dyDescent="0.25"/>
    <row r="1147" ht="12.75" customHeight="1" x14ac:dyDescent="0.25"/>
    <row r="1148" ht="12.75" customHeight="1" x14ac:dyDescent="0.25"/>
    <row r="1149" ht="12.75" customHeight="1" x14ac:dyDescent="0.25"/>
    <row r="1150" ht="12.75" customHeight="1" x14ac:dyDescent="0.25"/>
    <row r="1151" ht="12.75" customHeight="1" x14ac:dyDescent="0.25"/>
    <row r="1152" ht="12.75" customHeight="1" x14ac:dyDescent="0.25"/>
    <row r="1153" ht="12.75" customHeight="1" x14ac:dyDescent="0.25"/>
    <row r="1154" ht="12.75" customHeight="1" x14ac:dyDescent="0.25"/>
    <row r="1155" ht="12.75" customHeight="1" x14ac:dyDescent="0.25"/>
    <row r="1156" ht="12.75" customHeight="1" x14ac:dyDescent="0.25"/>
    <row r="1157" ht="12.75" customHeight="1" x14ac:dyDescent="0.25"/>
    <row r="1158" ht="12.75" customHeight="1" x14ac:dyDescent="0.25"/>
    <row r="1159" ht="12.75" customHeight="1" x14ac:dyDescent="0.25"/>
    <row r="1160" ht="12.75" customHeight="1" x14ac:dyDescent="0.25"/>
    <row r="1161" ht="12.75" customHeight="1" x14ac:dyDescent="0.25"/>
    <row r="1162" ht="12.75" customHeight="1" x14ac:dyDescent="0.25"/>
    <row r="1163" ht="12.75" customHeight="1" x14ac:dyDescent="0.25"/>
    <row r="1164" ht="12.75" customHeight="1" x14ac:dyDescent="0.25"/>
    <row r="1165" ht="12.75" customHeight="1" x14ac:dyDescent="0.25"/>
    <row r="1166" ht="12.75" customHeight="1" x14ac:dyDescent="0.25"/>
    <row r="1167" ht="12.75" customHeight="1" x14ac:dyDescent="0.25"/>
    <row r="1168" ht="12.75" customHeight="1" x14ac:dyDescent="0.25"/>
    <row r="1169" ht="12.75" customHeight="1" x14ac:dyDescent="0.25"/>
    <row r="1170" ht="12.75" customHeight="1" x14ac:dyDescent="0.25"/>
    <row r="1171" ht="12.75" customHeight="1" x14ac:dyDescent="0.25"/>
    <row r="1172" ht="12.75" customHeight="1" x14ac:dyDescent="0.25"/>
    <row r="1173" ht="12.75" customHeight="1" x14ac:dyDescent="0.25"/>
    <row r="1174" ht="12.75" customHeight="1" x14ac:dyDescent="0.25"/>
    <row r="1175" ht="12.75" customHeight="1" x14ac:dyDescent="0.25"/>
    <row r="1176" ht="12.75" customHeight="1" x14ac:dyDescent="0.25"/>
    <row r="1177" ht="12.75" customHeight="1" x14ac:dyDescent="0.25"/>
    <row r="1178" ht="12.75" customHeight="1" x14ac:dyDescent="0.25"/>
    <row r="1179" ht="12.75" customHeight="1" x14ac:dyDescent="0.25"/>
    <row r="1180" ht="12.75" customHeight="1" x14ac:dyDescent="0.25"/>
    <row r="1181" ht="12.75" customHeight="1" x14ac:dyDescent="0.25"/>
    <row r="1182" ht="12.75" customHeight="1" x14ac:dyDescent="0.25"/>
    <row r="1183" ht="12.75" customHeight="1" x14ac:dyDescent="0.25"/>
    <row r="1184" ht="12.75" customHeight="1" x14ac:dyDescent="0.25"/>
    <row r="1185" ht="12.75" customHeight="1" x14ac:dyDescent="0.25"/>
    <row r="1186" ht="12.75" customHeight="1" x14ac:dyDescent="0.25"/>
    <row r="1187" ht="12.75" customHeight="1" x14ac:dyDescent="0.25"/>
    <row r="1188" ht="12.75" customHeight="1" x14ac:dyDescent="0.25"/>
    <row r="1189" ht="12.75" customHeight="1" x14ac:dyDescent="0.25"/>
    <row r="1190" ht="12.75" customHeight="1" x14ac:dyDescent="0.25"/>
    <row r="1191" ht="12.75" customHeight="1" x14ac:dyDescent="0.25"/>
    <row r="1192" ht="12.75" customHeight="1" x14ac:dyDescent="0.25"/>
    <row r="1193" ht="12.75" customHeight="1" x14ac:dyDescent="0.25"/>
    <row r="1194" ht="12.75" customHeight="1" x14ac:dyDescent="0.25"/>
    <row r="1195" ht="12.75" customHeight="1" x14ac:dyDescent="0.25"/>
    <row r="1196" ht="12.75" customHeight="1" x14ac:dyDescent="0.25"/>
    <row r="1197" ht="12.75" customHeight="1" x14ac:dyDescent="0.25"/>
    <row r="1198" ht="12.75" customHeight="1" x14ac:dyDescent="0.25"/>
    <row r="1199" ht="12.75" customHeight="1" x14ac:dyDescent="0.25"/>
    <row r="1200" ht="12.75" customHeight="1" x14ac:dyDescent="0.25"/>
    <row r="1201" ht="12.75" customHeight="1" x14ac:dyDescent="0.25"/>
    <row r="1202" ht="12.75" customHeight="1" x14ac:dyDescent="0.25"/>
    <row r="1203" ht="12.75" customHeight="1" x14ac:dyDescent="0.25"/>
    <row r="1204" ht="12.75" customHeight="1" x14ac:dyDescent="0.25"/>
    <row r="1205" ht="12.75" customHeight="1" x14ac:dyDescent="0.25"/>
    <row r="1206" ht="12.75" customHeight="1" x14ac:dyDescent="0.25"/>
    <row r="1207" ht="12.75" customHeight="1" x14ac:dyDescent="0.25"/>
    <row r="1208" ht="12.75" customHeight="1" x14ac:dyDescent="0.25"/>
    <row r="1209" ht="12.75" customHeight="1" x14ac:dyDescent="0.25"/>
    <row r="1210" ht="12.75" customHeight="1" x14ac:dyDescent="0.25"/>
    <row r="1211" ht="12.75" customHeight="1" x14ac:dyDescent="0.25"/>
    <row r="1212" ht="12.75" customHeight="1" x14ac:dyDescent="0.25"/>
    <row r="1213" ht="12.75" customHeight="1" x14ac:dyDescent="0.25"/>
    <row r="1214" ht="12.75" customHeight="1" x14ac:dyDescent="0.25"/>
    <row r="1215" ht="12.75" customHeight="1" x14ac:dyDescent="0.25"/>
    <row r="1216" ht="12.75" customHeight="1" x14ac:dyDescent="0.25"/>
    <row r="1217" ht="12.75" customHeight="1" x14ac:dyDescent="0.25"/>
    <row r="1218" ht="12.75" customHeight="1" x14ac:dyDescent="0.25"/>
    <row r="1219" ht="12.75" customHeight="1" x14ac:dyDescent="0.25"/>
    <row r="1220" ht="12.75" customHeight="1" x14ac:dyDescent="0.25"/>
    <row r="1221" ht="12.75" customHeight="1" x14ac:dyDescent="0.25"/>
    <row r="1222" ht="12.75" customHeight="1" x14ac:dyDescent="0.25"/>
    <row r="1223" ht="12.75" customHeight="1" x14ac:dyDescent="0.25"/>
    <row r="1224" ht="12.75" customHeight="1" x14ac:dyDescent="0.25"/>
    <row r="1225" ht="12.75" customHeight="1" x14ac:dyDescent="0.25"/>
    <row r="1226" ht="12.75" customHeight="1" x14ac:dyDescent="0.25"/>
    <row r="1227" ht="12.75" customHeight="1" x14ac:dyDescent="0.25"/>
    <row r="1228" ht="12.75" customHeight="1" x14ac:dyDescent="0.25"/>
    <row r="1229" ht="12.75" customHeight="1" x14ac:dyDescent="0.25"/>
    <row r="1230" ht="12.75" customHeight="1" x14ac:dyDescent="0.25"/>
    <row r="1231" ht="12.75" customHeight="1" x14ac:dyDescent="0.25"/>
    <row r="1232" ht="12.75" customHeight="1" x14ac:dyDescent="0.25"/>
    <row r="1233" ht="12.75" customHeight="1" x14ac:dyDescent="0.25"/>
    <row r="1234" ht="12.75" customHeight="1" x14ac:dyDescent="0.25"/>
    <row r="1235" ht="12.75" customHeight="1" x14ac:dyDescent="0.25"/>
    <row r="1236" ht="12.75" customHeight="1" x14ac:dyDescent="0.25"/>
    <row r="1237" ht="12.75" customHeight="1" x14ac:dyDescent="0.25"/>
    <row r="1238" ht="12.75" customHeight="1" x14ac:dyDescent="0.25"/>
    <row r="1239" ht="12.75" customHeight="1" x14ac:dyDescent="0.25"/>
    <row r="1240" ht="12.75" customHeight="1" x14ac:dyDescent="0.25"/>
    <row r="1241" ht="12.75" customHeight="1" x14ac:dyDescent="0.25"/>
    <row r="1242" ht="12.75" customHeight="1" x14ac:dyDescent="0.25"/>
    <row r="1243" ht="12.75" customHeight="1" x14ac:dyDescent="0.25"/>
    <row r="1244" ht="12.75" customHeight="1" x14ac:dyDescent="0.25"/>
    <row r="1245" ht="12.75" customHeight="1" x14ac:dyDescent="0.25"/>
    <row r="1246" ht="12.75" customHeight="1" x14ac:dyDescent="0.25"/>
    <row r="1247" ht="12.75" customHeight="1" x14ac:dyDescent="0.25"/>
    <row r="1248" ht="12.75" customHeight="1" x14ac:dyDescent="0.25"/>
    <row r="1249" ht="12.75" customHeight="1" x14ac:dyDescent="0.25"/>
    <row r="1250" ht="12.75" customHeight="1" x14ac:dyDescent="0.25"/>
    <row r="1251" ht="12.75" customHeight="1" x14ac:dyDescent="0.25"/>
    <row r="1252" ht="12.75" customHeight="1" x14ac:dyDescent="0.25"/>
    <row r="1253" ht="12.75" customHeight="1" x14ac:dyDescent="0.25"/>
    <row r="1254" ht="12.75" customHeight="1" x14ac:dyDescent="0.25"/>
    <row r="1255" ht="12.75" customHeight="1" x14ac:dyDescent="0.25"/>
    <row r="1256" ht="12.75" customHeight="1" x14ac:dyDescent="0.25"/>
    <row r="1257" ht="12.75" customHeight="1" x14ac:dyDescent="0.25"/>
    <row r="1258" ht="12.75" customHeight="1" x14ac:dyDescent="0.25"/>
    <row r="1259" ht="12.75" customHeight="1" x14ac:dyDescent="0.25"/>
    <row r="1260" ht="12.75" customHeight="1" x14ac:dyDescent="0.25"/>
    <row r="1261" ht="12.75" customHeight="1" x14ac:dyDescent="0.25"/>
    <row r="1262" ht="12.75" customHeight="1" x14ac:dyDescent="0.25"/>
    <row r="1263" ht="12.75" customHeight="1" x14ac:dyDescent="0.25"/>
    <row r="1264" ht="12.75" customHeight="1" x14ac:dyDescent="0.25"/>
    <row r="1265" ht="12.75" customHeight="1" x14ac:dyDescent="0.25"/>
    <row r="1266" ht="12.75" customHeight="1" x14ac:dyDescent="0.25"/>
    <row r="1267" ht="12.75" customHeight="1" x14ac:dyDescent="0.25"/>
    <row r="1268" ht="12.75" customHeight="1" x14ac:dyDescent="0.25"/>
    <row r="1269" ht="12.75" customHeight="1" x14ac:dyDescent="0.25"/>
    <row r="1270" ht="12.75" customHeight="1" x14ac:dyDescent="0.25"/>
    <row r="1271" ht="12.75" customHeight="1" x14ac:dyDescent="0.25"/>
    <row r="1272" ht="12.75" customHeight="1" x14ac:dyDescent="0.25"/>
    <row r="1273" ht="12.75" customHeight="1" x14ac:dyDescent="0.25"/>
    <row r="1274" ht="12.75" customHeight="1" x14ac:dyDescent="0.25"/>
    <row r="1275" ht="12.75" customHeight="1" x14ac:dyDescent="0.25"/>
    <row r="1276" ht="12.75" customHeight="1" x14ac:dyDescent="0.25"/>
    <row r="1277" ht="12.75" customHeight="1" x14ac:dyDescent="0.25"/>
    <row r="1278" ht="12.75" customHeight="1" x14ac:dyDescent="0.25"/>
    <row r="1279" ht="12.75" customHeight="1" x14ac:dyDescent="0.25"/>
    <row r="1280" ht="12.75" customHeight="1" x14ac:dyDescent="0.25"/>
    <row r="1281" ht="12.75" customHeight="1" x14ac:dyDescent="0.25"/>
    <row r="1282" ht="12.75" customHeight="1" x14ac:dyDescent="0.25"/>
    <row r="1283" ht="12.75" customHeight="1" x14ac:dyDescent="0.25"/>
    <row r="1284" ht="12.75" customHeight="1" x14ac:dyDescent="0.25"/>
    <row r="1285" ht="12.75" customHeight="1" x14ac:dyDescent="0.25"/>
    <row r="1286" ht="12.75" customHeight="1" x14ac:dyDescent="0.25"/>
    <row r="1287" ht="12.75" customHeight="1" x14ac:dyDescent="0.25"/>
    <row r="1288" ht="12.75" customHeight="1" x14ac:dyDescent="0.25"/>
    <row r="1289" ht="12.75" customHeight="1" x14ac:dyDescent="0.25"/>
    <row r="1290" ht="12.75" customHeight="1" x14ac:dyDescent="0.25"/>
    <row r="1291" ht="12.75" customHeight="1" x14ac:dyDescent="0.25"/>
    <row r="1292" ht="12.75" customHeight="1" x14ac:dyDescent="0.25"/>
    <row r="1293" ht="12.75" customHeight="1" x14ac:dyDescent="0.25"/>
    <row r="1294" ht="12.75" customHeight="1" x14ac:dyDescent="0.25"/>
    <row r="1295" ht="12.75" customHeight="1" x14ac:dyDescent="0.25"/>
    <row r="1296" ht="12.75" customHeight="1" x14ac:dyDescent="0.25"/>
    <row r="1297" ht="12.75" customHeight="1" x14ac:dyDescent="0.25"/>
    <row r="1298" ht="12.75" customHeight="1" x14ac:dyDescent="0.25"/>
    <row r="1299" ht="12.75" customHeight="1" x14ac:dyDescent="0.25"/>
    <row r="1300" ht="12.75" customHeight="1" x14ac:dyDescent="0.25"/>
    <row r="1301" ht="12.75" customHeight="1" x14ac:dyDescent="0.25"/>
    <row r="1302" ht="12.75" customHeight="1" x14ac:dyDescent="0.25"/>
    <row r="1303" ht="12.75" customHeight="1" x14ac:dyDescent="0.25"/>
    <row r="1304" ht="12.75" customHeight="1" x14ac:dyDescent="0.25"/>
    <row r="1305" ht="12.75" customHeight="1" x14ac:dyDescent="0.25"/>
    <row r="1306" ht="12.75" customHeight="1" x14ac:dyDescent="0.25"/>
    <row r="1307" ht="12.75" customHeight="1" x14ac:dyDescent="0.25"/>
    <row r="1308" ht="12.75" customHeight="1" x14ac:dyDescent="0.25"/>
    <row r="1309" ht="12.75" customHeight="1" x14ac:dyDescent="0.25"/>
    <row r="1310" ht="12.75" customHeight="1" x14ac:dyDescent="0.25"/>
    <row r="1311" ht="12.75" customHeight="1" x14ac:dyDescent="0.25"/>
    <row r="1312" ht="12.75" customHeight="1" x14ac:dyDescent="0.25"/>
    <row r="1313" ht="12.75" customHeight="1" x14ac:dyDescent="0.25"/>
    <row r="1314" ht="12.75" customHeight="1" x14ac:dyDescent="0.25"/>
    <row r="1315" ht="12.75" customHeight="1" x14ac:dyDescent="0.25"/>
    <row r="1316" ht="12.75" customHeight="1" x14ac:dyDescent="0.25"/>
    <row r="1317" ht="12.75" customHeight="1" x14ac:dyDescent="0.25"/>
    <row r="1318" ht="12.75" customHeight="1" x14ac:dyDescent="0.25"/>
    <row r="1319" ht="12.75" customHeight="1" x14ac:dyDescent="0.25"/>
    <row r="1320" ht="12.75" customHeight="1" x14ac:dyDescent="0.25"/>
    <row r="1321" ht="12.75" customHeight="1" x14ac:dyDescent="0.25"/>
    <row r="1322" ht="12.75" customHeight="1" x14ac:dyDescent="0.25"/>
    <row r="1323" ht="12.75" customHeight="1" x14ac:dyDescent="0.25"/>
    <row r="1324" ht="12.75" customHeight="1" x14ac:dyDescent="0.25"/>
    <row r="1325" ht="12.75" customHeight="1" x14ac:dyDescent="0.25"/>
    <row r="1326" ht="12.75" customHeight="1" x14ac:dyDescent="0.25"/>
    <row r="1327" ht="12.75" customHeight="1" x14ac:dyDescent="0.25"/>
    <row r="1328" ht="12.75" customHeight="1" x14ac:dyDescent="0.25"/>
    <row r="1329" ht="12.75" customHeight="1" x14ac:dyDescent="0.25"/>
    <row r="1330" ht="12.75" customHeight="1" x14ac:dyDescent="0.25"/>
    <row r="1331" ht="12.75" customHeight="1" x14ac:dyDescent="0.25"/>
    <row r="1332" ht="12.75" customHeight="1" x14ac:dyDescent="0.25"/>
    <row r="1333" ht="12.75" customHeight="1" x14ac:dyDescent="0.25"/>
    <row r="1334" ht="12.75" customHeight="1" x14ac:dyDescent="0.25"/>
    <row r="1335" ht="12.75" customHeight="1" x14ac:dyDescent="0.25"/>
    <row r="1336" ht="12.75" customHeight="1" x14ac:dyDescent="0.25"/>
    <row r="1337" ht="12.75" customHeight="1" x14ac:dyDescent="0.25"/>
    <row r="1338" ht="12.75" customHeight="1" x14ac:dyDescent="0.25"/>
    <row r="1339" ht="12.75" customHeight="1" x14ac:dyDescent="0.25"/>
    <row r="1340" ht="12.75" customHeight="1" x14ac:dyDescent="0.25"/>
    <row r="1341" ht="12.75" customHeight="1" x14ac:dyDescent="0.25"/>
    <row r="1342" ht="12.75" customHeight="1" x14ac:dyDescent="0.25"/>
    <row r="1343" ht="12.75" customHeight="1" x14ac:dyDescent="0.25"/>
    <row r="1344" ht="12.75" customHeight="1" x14ac:dyDescent="0.25"/>
    <row r="1345" ht="12.75" customHeight="1" x14ac:dyDescent="0.25"/>
    <row r="1346" ht="12.75" customHeight="1" x14ac:dyDescent="0.25"/>
    <row r="1347" ht="12.75" customHeight="1" x14ac:dyDescent="0.25"/>
    <row r="1348" ht="12.75" customHeight="1" x14ac:dyDescent="0.25"/>
    <row r="1349" ht="12.75" customHeight="1" x14ac:dyDescent="0.25"/>
    <row r="1350" ht="12.75" customHeight="1" x14ac:dyDescent="0.25"/>
    <row r="1351" ht="12.75" customHeight="1" x14ac:dyDescent="0.25"/>
    <row r="1352" ht="12.75" customHeight="1" x14ac:dyDescent="0.25"/>
    <row r="1353" ht="12.75" customHeight="1" x14ac:dyDescent="0.25"/>
    <row r="1354" ht="12.75" customHeight="1" x14ac:dyDescent="0.25"/>
    <row r="1355" ht="12.75" customHeight="1" x14ac:dyDescent="0.25"/>
    <row r="1356" ht="12.75" customHeight="1" x14ac:dyDescent="0.25"/>
    <row r="1357" ht="12.75" customHeight="1" x14ac:dyDescent="0.25"/>
    <row r="1358" ht="12.75" customHeight="1" x14ac:dyDescent="0.25"/>
    <row r="1359" ht="12.75" customHeight="1" x14ac:dyDescent="0.25"/>
    <row r="1360" ht="12.75" customHeight="1" x14ac:dyDescent="0.25"/>
    <row r="1361" ht="12.75" customHeight="1" x14ac:dyDescent="0.25"/>
    <row r="1362" ht="12.75" customHeight="1" x14ac:dyDescent="0.25"/>
    <row r="1363" ht="12.75" customHeight="1" x14ac:dyDescent="0.25"/>
    <row r="1364" ht="12.75" customHeight="1" x14ac:dyDescent="0.25"/>
    <row r="1365" ht="12.75" customHeight="1" x14ac:dyDescent="0.25"/>
    <row r="1366" ht="12.75" customHeight="1" x14ac:dyDescent="0.25"/>
    <row r="1367" ht="12.75" customHeight="1" x14ac:dyDescent="0.25"/>
    <row r="1368" ht="12.75" customHeight="1" x14ac:dyDescent="0.25"/>
    <row r="1369" ht="12.75" customHeight="1" x14ac:dyDescent="0.25"/>
    <row r="1370" ht="12.75" customHeight="1" x14ac:dyDescent="0.25"/>
    <row r="1371" ht="12.75" customHeight="1" x14ac:dyDescent="0.25"/>
    <row r="1372" ht="12.75" customHeight="1" x14ac:dyDescent="0.25"/>
    <row r="1373" ht="12.75" customHeight="1" x14ac:dyDescent="0.25"/>
    <row r="1374" ht="12.75" customHeight="1" x14ac:dyDescent="0.25"/>
    <row r="1375" ht="12.75" customHeight="1" x14ac:dyDescent="0.25"/>
    <row r="1376" ht="12.75" customHeight="1" x14ac:dyDescent="0.25"/>
    <row r="1377" ht="12.75" customHeight="1" x14ac:dyDescent="0.25"/>
    <row r="1378" ht="12.75" customHeight="1" x14ac:dyDescent="0.25"/>
    <row r="1379" ht="12.75" customHeight="1" x14ac:dyDescent="0.25"/>
    <row r="1380" ht="12.75" customHeight="1" x14ac:dyDescent="0.25"/>
    <row r="1381" ht="12.75" customHeight="1" x14ac:dyDescent="0.25"/>
    <row r="1382" ht="12.75" customHeight="1" x14ac:dyDescent="0.25"/>
    <row r="1383" ht="12.75" customHeight="1" x14ac:dyDescent="0.25"/>
    <row r="1384" ht="12.75" customHeight="1" x14ac:dyDescent="0.25"/>
    <row r="1385" ht="12.75" customHeight="1" x14ac:dyDescent="0.25"/>
    <row r="1386" ht="12.75" customHeight="1" x14ac:dyDescent="0.25"/>
    <row r="1387" ht="12.75" customHeight="1" x14ac:dyDescent="0.25"/>
    <row r="1388" ht="12.75" customHeight="1" x14ac:dyDescent="0.25"/>
    <row r="1389" ht="12.75" customHeight="1" x14ac:dyDescent="0.25"/>
    <row r="1390" ht="12.75" customHeight="1" x14ac:dyDescent="0.25"/>
    <row r="1391" ht="12.75" customHeight="1" x14ac:dyDescent="0.25"/>
    <row r="1392" ht="12.75" customHeight="1" x14ac:dyDescent="0.25"/>
    <row r="1393" ht="12.75" customHeight="1" x14ac:dyDescent="0.25"/>
    <row r="1394" ht="12.75" customHeight="1" x14ac:dyDescent="0.25"/>
    <row r="1395" ht="12.75" customHeight="1" x14ac:dyDescent="0.25"/>
    <row r="1396" ht="12.75" customHeight="1" x14ac:dyDescent="0.25"/>
    <row r="1397" ht="12.75" customHeight="1" x14ac:dyDescent="0.25"/>
    <row r="1398" ht="12.75" customHeight="1" x14ac:dyDescent="0.25"/>
    <row r="1399" ht="12.75" customHeight="1" x14ac:dyDescent="0.25"/>
    <row r="1400" ht="12.75" customHeight="1" x14ac:dyDescent="0.25"/>
    <row r="1401" ht="12.75" customHeight="1" x14ac:dyDescent="0.25"/>
    <row r="1402" ht="12.75" customHeight="1" x14ac:dyDescent="0.25"/>
    <row r="1403" ht="12.75" customHeight="1" x14ac:dyDescent="0.25"/>
    <row r="1404" ht="12.75" customHeight="1" x14ac:dyDescent="0.25"/>
    <row r="1405" ht="12.75" customHeight="1" x14ac:dyDescent="0.25"/>
    <row r="1406" ht="12.75" customHeight="1" x14ac:dyDescent="0.25"/>
    <row r="1407" ht="12.75" customHeight="1" x14ac:dyDescent="0.25"/>
    <row r="1408" ht="12.75" customHeight="1" x14ac:dyDescent="0.25"/>
    <row r="1409" ht="12.75" customHeight="1" x14ac:dyDescent="0.25"/>
    <row r="1410" ht="12.75" customHeight="1" x14ac:dyDescent="0.25"/>
    <row r="1411" ht="12.75" customHeight="1" x14ac:dyDescent="0.25"/>
    <row r="1412" ht="12.75" customHeight="1" x14ac:dyDescent="0.25"/>
    <row r="1413" ht="12.75" customHeight="1" x14ac:dyDescent="0.25"/>
    <row r="1414" ht="12.75" customHeight="1" x14ac:dyDescent="0.25"/>
    <row r="1415" ht="12.75" customHeight="1" x14ac:dyDescent="0.25"/>
    <row r="1416" ht="12.75" customHeight="1" x14ac:dyDescent="0.25"/>
    <row r="1417" ht="12.75" customHeight="1" x14ac:dyDescent="0.25"/>
    <row r="1418" ht="12.75" customHeight="1" x14ac:dyDescent="0.25"/>
    <row r="1419" ht="12.75" customHeight="1" x14ac:dyDescent="0.25"/>
    <row r="1420" ht="12.75" customHeight="1" x14ac:dyDescent="0.25"/>
    <row r="1421" ht="12.75" customHeight="1" x14ac:dyDescent="0.25"/>
    <row r="1422" ht="12.75" customHeight="1" x14ac:dyDescent="0.25"/>
    <row r="1423" ht="12.75" customHeight="1" x14ac:dyDescent="0.25"/>
    <row r="1424" ht="12.75" customHeight="1" x14ac:dyDescent="0.25"/>
    <row r="1425" ht="12.75" customHeight="1" x14ac:dyDescent="0.25"/>
    <row r="1426" ht="12.75" customHeight="1" x14ac:dyDescent="0.25"/>
    <row r="1427" ht="12.75" customHeight="1" x14ac:dyDescent="0.25"/>
    <row r="1428" ht="12.75" customHeight="1" x14ac:dyDescent="0.25"/>
    <row r="1429" ht="12.75" customHeight="1" x14ac:dyDescent="0.25"/>
    <row r="1430" ht="12.75" customHeight="1" x14ac:dyDescent="0.25"/>
    <row r="1431" ht="12.75" customHeight="1" x14ac:dyDescent="0.25"/>
    <row r="1432" ht="12.75" customHeight="1" x14ac:dyDescent="0.25"/>
    <row r="1433" ht="12.75" customHeight="1" x14ac:dyDescent="0.25"/>
    <row r="1434" ht="12.75" customHeight="1" x14ac:dyDescent="0.25"/>
    <row r="1435" ht="12.75" customHeight="1" x14ac:dyDescent="0.25"/>
    <row r="1436" ht="12.75" customHeight="1" x14ac:dyDescent="0.25"/>
    <row r="1437" ht="12.75" customHeight="1" x14ac:dyDescent="0.25"/>
    <row r="1438" ht="12.75" customHeight="1" x14ac:dyDescent="0.25"/>
    <row r="1439" ht="12.75" customHeight="1" x14ac:dyDescent="0.25"/>
    <row r="1440" ht="12.75" customHeight="1" x14ac:dyDescent="0.25"/>
    <row r="1441" ht="12.75" customHeight="1" x14ac:dyDescent="0.25"/>
    <row r="1442" ht="12.75" customHeight="1" x14ac:dyDescent="0.25"/>
    <row r="1443" ht="12.75" customHeight="1" x14ac:dyDescent="0.25"/>
    <row r="1444" ht="12.75" customHeight="1" x14ac:dyDescent="0.25"/>
    <row r="1445" ht="12.75" customHeight="1" x14ac:dyDescent="0.25"/>
    <row r="1446" ht="12.75" customHeight="1" x14ac:dyDescent="0.25"/>
    <row r="1447" ht="12.75" customHeight="1" x14ac:dyDescent="0.25"/>
    <row r="1448" ht="12.75" customHeight="1" x14ac:dyDescent="0.25"/>
    <row r="1449" ht="12.75" customHeight="1" x14ac:dyDescent="0.25"/>
    <row r="1450" ht="12.75" customHeight="1" x14ac:dyDescent="0.25"/>
    <row r="1451" ht="12.75" customHeight="1" x14ac:dyDescent="0.25"/>
    <row r="1452" ht="12.75" customHeight="1" x14ac:dyDescent="0.25"/>
    <row r="1453" ht="12.75" customHeight="1" x14ac:dyDescent="0.25"/>
    <row r="1454" ht="12.75" customHeight="1" x14ac:dyDescent="0.25"/>
    <row r="1455" ht="12.75" customHeight="1" x14ac:dyDescent="0.25"/>
    <row r="1456" ht="12.75" customHeight="1" x14ac:dyDescent="0.25"/>
    <row r="1457" ht="12.75" customHeight="1" x14ac:dyDescent="0.25"/>
    <row r="1458" ht="12.75" customHeight="1" x14ac:dyDescent="0.25"/>
    <row r="1459" ht="12.75" customHeight="1" x14ac:dyDescent="0.25"/>
    <row r="1460" ht="12.75" customHeight="1" x14ac:dyDescent="0.25"/>
    <row r="1461" ht="12.75" customHeight="1" x14ac:dyDescent="0.25"/>
    <row r="1462" ht="12.75" customHeight="1" x14ac:dyDescent="0.25"/>
    <row r="1463" ht="12.75" customHeight="1" x14ac:dyDescent="0.25"/>
    <row r="1464" ht="12.75" customHeight="1" x14ac:dyDescent="0.25"/>
    <row r="1465" ht="12.75" customHeight="1" x14ac:dyDescent="0.25"/>
    <row r="1466" ht="12.75" customHeight="1" x14ac:dyDescent="0.25"/>
    <row r="1467" ht="12.75" customHeight="1" x14ac:dyDescent="0.25"/>
    <row r="1468" ht="12.75" customHeight="1" x14ac:dyDescent="0.25"/>
    <row r="1469" ht="12.75" customHeight="1" x14ac:dyDescent="0.25"/>
    <row r="1470" ht="12.75" customHeight="1" x14ac:dyDescent="0.25"/>
    <row r="1471" ht="12.75" customHeight="1" x14ac:dyDescent="0.25"/>
    <row r="1472" ht="12.75" customHeight="1" x14ac:dyDescent="0.25"/>
    <row r="1473" ht="12.75" customHeight="1" x14ac:dyDescent="0.25"/>
    <row r="1474" ht="12.75" customHeight="1" x14ac:dyDescent="0.25"/>
    <row r="1475" ht="12.75" customHeight="1" x14ac:dyDescent="0.25"/>
    <row r="1476" ht="12.75" customHeight="1" x14ac:dyDescent="0.25"/>
    <row r="1477" ht="12.75" customHeight="1" x14ac:dyDescent="0.25"/>
    <row r="1478" ht="12.75" customHeight="1" x14ac:dyDescent="0.25"/>
    <row r="1479" ht="12.75" customHeight="1" x14ac:dyDescent="0.25"/>
    <row r="1480" ht="12.75" customHeight="1" x14ac:dyDescent="0.25"/>
    <row r="1481" ht="12.75" customHeight="1" x14ac:dyDescent="0.25"/>
    <row r="1482" ht="12.75" customHeight="1" x14ac:dyDescent="0.25"/>
    <row r="1483" ht="12.75" customHeight="1" x14ac:dyDescent="0.25"/>
    <row r="1484" ht="12.75" customHeight="1" x14ac:dyDescent="0.25"/>
    <row r="1485" ht="12.75" customHeight="1" x14ac:dyDescent="0.25"/>
    <row r="1486" ht="12.75" customHeight="1" x14ac:dyDescent="0.25"/>
    <row r="1487" ht="12.75" customHeight="1" x14ac:dyDescent="0.25"/>
    <row r="1488" ht="12.75" customHeight="1" x14ac:dyDescent="0.25"/>
    <row r="1489" ht="12.75" customHeight="1" x14ac:dyDescent="0.25"/>
    <row r="1490" ht="12.75" customHeight="1" x14ac:dyDescent="0.25"/>
    <row r="1491" ht="12.75" customHeight="1" x14ac:dyDescent="0.25"/>
    <row r="1492" ht="12.75" customHeight="1" x14ac:dyDescent="0.25"/>
    <row r="1493" ht="12.75" customHeight="1" x14ac:dyDescent="0.25"/>
    <row r="1494" ht="12.75" customHeight="1" x14ac:dyDescent="0.25"/>
    <row r="1495" ht="12.75" customHeight="1" x14ac:dyDescent="0.25"/>
    <row r="1496" ht="12.75" customHeight="1" x14ac:dyDescent="0.25"/>
    <row r="1497" ht="12.75" customHeight="1" x14ac:dyDescent="0.25"/>
    <row r="1498" ht="12.75" customHeight="1" x14ac:dyDescent="0.25"/>
    <row r="1499" ht="12.75" customHeight="1" x14ac:dyDescent="0.25"/>
    <row r="1500" ht="12.75" customHeight="1" x14ac:dyDescent="0.25"/>
    <row r="1501" ht="12.75" customHeight="1" x14ac:dyDescent="0.25"/>
    <row r="1502" ht="12.75" customHeight="1" x14ac:dyDescent="0.25"/>
    <row r="1503" ht="12.75" customHeight="1" x14ac:dyDescent="0.25"/>
    <row r="1504" ht="12.75" customHeight="1" x14ac:dyDescent="0.25"/>
    <row r="1505" ht="12.75" customHeight="1" x14ac:dyDescent="0.25"/>
    <row r="1506" ht="12.75" customHeight="1" x14ac:dyDescent="0.25"/>
    <row r="1507" ht="12.75" customHeight="1" x14ac:dyDescent="0.25"/>
    <row r="1508" ht="12.75" customHeight="1" x14ac:dyDescent="0.25"/>
    <row r="1509" ht="12.75" customHeight="1" x14ac:dyDescent="0.25"/>
    <row r="1510" ht="12.75" customHeight="1" x14ac:dyDescent="0.25"/>
    <row r="1511" ht="12.75" customHeight="1" x14ac:dyDescent="0.25"/>
    <row r="1512" ht="12.75" customHeight="1" x14ac:dyDescent="0.25"/>
    <row r="1513" ht="12.75" customHeight="1" x14ac:dyDescent="0.25"/>
    <row r="1514" ht="12.75" customHeight="1" x14ac:dyDescent="0.25"/>
    <row r="1515" ht="12.75" customHeight="1" x14ac:dyDescent="0.25"/>
    <row r="1516" ht="12.75" customHeight="1" x14ac:dyDescent="0.25"/>
    <row r="1517" ht="12.75" customHeight="1" x14ac:dyDescent="0.25"/>
    <row r="1518" ht="12.75" customHeight="1" x14ac:dyDescent="0.25"/>
    <row r="1519" ht="12.75" customHeight="1" x14ac:dyDescent="0.25"/>
    <row r="1520" ht="12.75" customHeight="1" x14ac:dyDescent="0.25"/>
    <row r="1521" ht="12.75" customHeight="1" x14ac:dyDescent="0.25"/>
    <row r="1522" ht="12.75" customHeight="1" x14ac:dyDescent="0.25"/>
    <row r="1523" ht="12.75" customHeight="1" x14ac:dyDescent="0.25"/>
    <row r="1524" ht="12.75" customHeight="1" x14ac:dyDescent="0.25"/>
    <row r="1525" ht="12.75" customHeight="1" x14ac:dyDescent="0.25"/>
    <row r="1526" ht="12.75" customHeight="1" x14ac:dyDescent="0.25"/>
    <row r="1527" ht="12.75" customHeight="1" x14ac:dyDescent="0.25"/>
    <row r="1528" ht="12.75" customHeight="1" x14ac:dyDescent="0.25"/>
    <row r="1529" ht="12.75" customHeight="1" x14ac:dyDescent="0.25"/>
    <row r="1530" ht="12.75" customHeight="1" x14ac:dyDescent="0.25"/>
    <row r="1531" ht="12.75" customHeight="1" x14ac:dyDescent="0.25"/>
    <row r="1532" ht="12.75" customHeight="1" x14ac:dyDescent="0.25"/>
    <row r="1533" ht="12.75" customHeight="1" x14ac:dyDescent="0.25"/>
    <row r="1534" ht="12.75" customHeight="1" x14ac:dyDescent="0.25"/>
    <row r="1535" ht="12.75" customHeight="1" x14ac:dyDescent="0.25"/>
    <row r="1536" ht="12.75" customHeight="1" x14ac:dyDescent="0.25"/>
    <row r="1537" ht="12.75" customHeight="1" x14ac:dyDescent="0.25"/>
    <row r="1538" ht="12.75" customHeight="1" x14ac:dyDescent="0.25"/>
    <row r="1539" ht="12.75" customHeight="1" x14ac:dyDescent="0.25"/>
    <row r="1540" ht="12.75" customHeight="1" x14ac:dyDescent="0.25"/>
    <row r="1541" ht="12.75" customHeight="1" x14ac:dyDescent="0.25"/>
    <row r="1542" ht="12.75" customHeight="1" x14ac:dyDescent="0.25"/>
    <row r="1543" ht="12.75" customHeight="1" x14ac:dyDescent="0.25"/>
    <row r="1544" ht="12.75" customHeight="1" x14ac:dyDescent="0.25"/>
    <row r="1545" ht="12.75" customHeight="1" x14ac:dyDescent="0.25"/>
    <row r="1546" ht="12.75" customHeight="1" x14ac:dyDescent="0.25"/>
    <row r="1547" ht="12.75" customHeight="1" x14ac:dyDescent="0.25"/>
    <row r="1548" ht="12.75" customHeight="1" x14ac:dyDescent="0.25"/>
    <row r="1549" ht="12.75" customHeight="1" x14ac:dyDescent="0.25"/>
    <row r="1550" ht="12.75" customHeight="1" x14ac:dyDescent="0.25"/>
    <row r="1551" ht="12.75" customHeight="1" x14ac:dyDescent="0.25"/>
    <row r="1552" ht="12.75" customHeight="1" x14ac:dyDescent="0.25"/>
    <row r="1553" ht="12.75" customHeight="1" x14ac:dyDescent="0.25"/>
    <row r="1554" ht="12.75" customHeight="1" x14ac:dyDescent="0.25"/>
    <row r="1555" ht="12.75" customHeight="1" x14ac:dyDescent="0.25"/>
    <row r="1556" ht="12.75" customHeight="1" x14ac:dyDescent="0.25"/>
    <row r="1557" ht="12.75" customHeight="1" x14ac:dyDescent="0.25"/>
    <row r="1558" ht="12.75" customHeight="1" x14ac:dyDescent="0.25"/>
    <row r="1559" ht="12.75" customHeight="1" x14ac:dyDescent="0.25"/>
    <row r="1560" ht="12.75" customHeight="1" x14ac:dyDescent="0.25"/>
    <row r="1561" ht="12.75" customHeight="1" x14ac:dyDescent="0.25"/>
    <row r="1562" ht="12.75" customHeight="1" x14ac:dyDescent="0.25"/>
    <row r="1563" ht="12.75" customHeight="1" x14ac:dyDescent="0.25"/>
    <row r="1564" ht="12.75" customHeight="1" x14ac:dyDescent="0.25"/>
    <row r="1565" ht="12.75" customHeight="1" x14ac:dyDescent="0.25"/>
    <row r="1566" ht="12.75" customHeight="1" x14ac:dyDescent="0.25"/>
    <row r="1567" ht="12.75" customHeight="1" x14ac:dyDescent="0.25"/>
    <row r="1568" ht="12.75" customHeight="1" x14ac:dyDescent="0.25"/>
    <row r="1569" ht="12.75" customHeight="1" x14ac:dyDescent="0.25"/>
    <row r="1570" ht="12.75" customHeight="1" x14ac:dyDescent="0.25"/>
    <row r="1571" ht="12.75" customHeight="1" x14ac:dyDescent="0.25"/>
    <row r="1572" ht="12.75" customHeight="1" x14ac:dyDescent="0.25"/>
    <row r="1573" ht="12.75" customHeight="1" x14ac:dyDescent="0.25"/>
    <row r="1574" ht="12.75" customHeight="1" x14ac:dyDescent="0.25"/>
    <row r="1575" ht="12.75" customHeight="1" x14ac:dyDescent="0.25"/>
    <row r="1576" ht="12.75" customHeight="1" x14ac:dyDescent="0.25"/>
    <row r="1577" ht="12.75" customHeight="1" x14ac:dyDescent="0.25"/>
    <row r="1578" ht="12.75" customHeight="1" x14ac:dyDescent="0.25"/>
    <row r="1579" ht="12.75" customHeight="1" x14ac:dyDescent="0.25"/>
    <row r="1580" ht="12.75" customHeight="1" x14ac:dyDescent="0.25"/>
    <row r="1581" ht="12.75" customHeight="1" x14ac:dyDescent="0.25"/>
    <row r="1582" ht="12.75" customHeight="1" x14ac:dyDescent="0.25"/>
    <row r="1583" ht="12.75" customHeight="1" x14ac:dyDescent="0.25"/>
    <row r="1584" ht="12.75" customHeight="1" x14ac:dyDescent="0.25"/>
    <row r="1585" ht="12.75" customHeight="1" x14ac:dyDescent="0.25"/>
    <row r="1586" ht="12.75" customHeight="1" x14ac:dyDescent="0.25"/>
    <row r="1587" ht="12.75" customHeight="1" x14ac:dyDescent="0.25"/>
    <row r="1588" ht="12.75" customHeight="1" x14ac:dyDescent="0.25"/>
    <row r="1589" ht="12.75" customHeight="1" x14ac:dyDescent="0.25"/>
    <row r="1590" ht="12.75" customHeight="1" x14ac:dyDescent="0.25"/>
    <row r="1591" ht="12.75" customHeight="1" x14ac:dyDescent="0.25"/>
    <row r="1592" ht="12.75" customHeight="1" x14ac:dyDescent="0.25"/>
    <row r="1593" ht="12.75" customHeight="1" x14ac:dyDescent="0.25"/>
    <row r="1594" ht="12.75" customHeight="1" x14ac:dyDescent="0.25"/>
    <row r="1595" ht="12.75" customHeight="1" x14ac:dyDescent="0.25"/>
    <row r="1596" ht="12.75" customHeight="1" x14ac:dyDescent="0.25"/>
    <row r="1597" ht="12.75" customHeight="1" x14ac:dyDescent="0.25"/>
    <row r="1598" ht="12.75" customHeight="1" x14ac:dyDescent="0.25"/>
    <row r="1599" ht="12.75" customHeight="1" x14ac:dyDescent="0.25"/>
    <row r="1600" ht="12.75" customHeight="1" x14ac:dyDescent="0.25"/>
    <row r="1601" ht="12.75" customHeight="1" x14ac:dyDescent="0.25"/>
    <row r="1602" ht="12.75" customHeight="1" x14ac:dyDescent="0.25"/>
    <row r="1603" ht="12.75" customHeight="1" x14ac:dyDescent="0.25"/>
    <row r="1604" ht="12.75" customHeight="1" x14ac:dyDescent="0.25"/>
    <row r="1605" ht="12.75" customHeight="1" x14ac:dyDescent="0.25"/>
    <row r="1606" ht="12.75" customHeight="1" x14ac:dyDescent="0.25"/>
    <row r="1607" ht="12.75" customHeight="1" x14ac:dyDescent="0.25"/>
    <row r="1608" ht="12.75" customHeight="1" x14ac:dyDescent="0.25"/>
    <row r="1609" ht="12.75" customHeight="1" x14ac:dyDescent="0.25"/>
    <row r="1610" ht="12.75" customHeight="1" x14ac:dyDescent="0.25"/>
    <row r="1611" ht="12.75" customHeight="1" x14ac:dyDescent="0.25"/>
    <row r="1612" ht="12.75" customHeight="1" x14ac:dyDescent="0.25"/>
    <row r="1613" ht="12.75" customHeight="1" x14ac:dyDescent="0.25"/>
    <row r="1614" ht="12.75" customHeight="1" x14ac:dyDescent="0.25"/>
    <row r="1615" ht="12.75" customHeight="1" x14ac:dyDescent="0.25"/>
    <row r="1616" ht="12.75" customHeight="1" x14ac:dyDescent="0.25"/>
    <row r="1617" ht="12.75" customHeight="1" x14ac:dyDescent="0.25"/>
    <row r="1618" ht="12.75" customHeight="1" x14ac:dyDescent="0.25"/>
    <row r="1619" ht="12.75" customHeight="1" x14ac:dyDescent="0.25"/>
    <row r="1620" ht="12.75" customHeight="1" x14ac:dyDescent="0.25"/>
    <row r="1621" ht="12.75" customHeight="1" x14ac:dyDescent="0.25"/>
    <row r="1622" ht="12.75" customHeight="1" x14ac:dyDescent="0.25"/>
    <row r="1623" ht="12.75" customHeight="1" x14ac:dyDescent="0.25"/>
    <row r="1624" ht="12.75" customHeight="1" x14ac:dyDescent="0.25"/>
    <row r="1625" ht="12.75" customHeight="1" x14ac:dyDescent="0.25"/>
    <row r="1626" ht="12.75" customHeight="1" x14ac:dyDescent="0.25"/>
    <row r="1627" ht="12.75" customHeight="1" x14ac:dyDescent="0.25"/>
    <row r="1628" ht="12.75" customHeight="1" x14ac:dyDescent="0.25"/>
    <row r="1629" ht="12.75" customHeight="1" x14ac:dyDescent="0.25"/>
    <row r="1630" ht="12.75" customHeight="1" x14ac:dyDescent="0.25"/>
    <row r="1631" ht="12.75" customHeight="1" x14ac:dyDescent="0.25"/>
    <row r="1632" ht="12.75" customHeight="1" x14ac:dyDescent="0.25"/>
    <row r="1633" ht="12.75" customHeight="1" x14ac:dyDescent="0.25"/>
    <row r="1634" ht="12.75" customHeight="1" x14ac:dyDescent="0.25"/>
    <row r="1635" ht="12.75" customHeight="1" x14ac:dyDescent="0.25"/>
    <row r="1636" ht="12.75" customHeight="1" x14ac:dyDescent="0.25"/>
    <row r="1637" ht="12.75" customHeight="1" x14ac:dyDescent="0.25"/>
    <row r="1638" ht="12.75" customHeight="1" x14ac:dyDescent="0.25"/>
    <row r="1639" ht="12.75" customHeight="1" x14ac:dyDescent="0.25"/>
    <row r="1640" ht="12.75" customHeight="1" x14ac:dyDescent="0.25"/>
    <row r="1641" ht="12.75" customHeight="1" x14ac:dyDescent="0.25"/>
    <row r="1642" ht="12.75" customHeight="1" x14ac:dyDescent="0.25"/>
    <row r="1643" ht="12.75" customHeight="1" x14ac:dyDescent="0.25"/>
    <row r="1644" ht="12.75" customHeight="1" x14ac:dyDescent="0.25"/>
    <row r="1645" ht="12.75" customHeight="1" x14ac:dyDescent="0.25"/>
    <row r="1646" ht="12.75" customHeight="1" x14ac:dyDescent="0.25"/>
    <row r="1647" ht="12.75" customHeight="1" x14ac:dyDescent="0.25"/>
    <row r="1648" ht="12.75" customHeight="1" x14ac:dyDescent="0.25"/>
    <row r="1649" ht="12.75" customHeight="1" x14ac:dyDescent="0.25"/>
    <row r="1650" ht="12.75" customHeight="1" x14ac:dyDescent="0.25"/>
    <row r="1651" ht="12.75" customHeight="1" x14ac:dyDescent="0.25"/>
    <row r="1652" ht="12.75" customHeight="1" x14ac:dyDescent="0.25"/>
    <row r="1653" ht="12.75" customHeight="1" x14ac:dyDescent="0.25"/>
    <row r="1654" ht="12.75" customHeight="1" x14ac:dyDescent="0.25"/>
    <row r="1655" ht="12.75" customHeight="1" x14ac:dyDescent="0.25"/>
    <row r="1656" ht="12.75" customHeight="1" x14ac:dyDescent="0.25"/>
    <row r="1657" ht="12.75" customHeight="1" x14ac:dyDescent="0.25"/>
    <row r="1658" ht="12.75" customHeight="1" x14ac:dyDescent="0.25"/>
    <row r="1659" ht="12.75" customHeight="1" x14ac:dyDescent="0.25"/>
    <row r="1660" ht="12.75" customHeight="1" x14ac:dyDescent="0.25"/>
    <row r="1661" ht="12.75" customHeight="1" x14ac:dyDescent="0.25"/>
    <row r="1662" ht="12.75" customHeight="1" x14ac:dyDescent="0.25"/>
    <row r="1663" ht="12.75" customHeight="1" x14ac:dyDescent="0.25"/>
    <row r="1664" ht="12.75" customHeight="1" x14ac:dyDescent="0.25"/>
    <row r="1665" ht="12.75" customHeight="1" x14ac:dyDescent="0.25"/>
    <row r="1666" ht="12.75" customHeight="1" x14ac:dyDescent="0.25"/>
    <row r="1667" ht="12.75" customHeight="1" x14ac:dyDescent="0.25"/>
    <row r="1668" ht="12.75" customHeight="1" x14ac:dyDescent="0.25"/>
    <row r="1669" ht="12.75" customHeight="1" x14ac:dyDescent="0.25"/>
    <row r="1670" ht="12.75" customHeight="1" x14ac:dyDescent="0.25"/>
    <row r="1671" ht="12.75" customHeight="1" x14ac:dyDescent="0.25"/>
    <row r="1672" ht="12.75" customHeight="1" x14ac:dyDescent="0.25"/>
    <row r="1673" ht="12.75" customHeight="1" x14ac:dyDescent="0.25"/>
    <row r="1674" ht="12.75" customHeight="1" x14ac:dyDescent="0.25"/>
    <row r="1675" ht="12.75" customHeight="1" x14ac:dyDescent="0.25"/>
    <row r="1676" ht="12.75" customHeight="1" x14ac:dyDescent="0.25"/>
    <row r="1677" ht="12.75" customHeight="1" x14ac:dyDescent="0.25"/>
    <row r="1678" ht="12.75" customHeight="1" x14ac:dyDescent="0.25"/>
    <row r="1679" ht="12.75" customHeight="1" x14ac:dyDescent="0.25"/>
    <row r="1680" ht="12.75" customHeight="1" x14ac:dyDescent="0.25"/>
    <row r="1681" ht="12.75" customHeight="1" x14ac:dyDescent="0.25"/>
    <row r="1682" ht="12.75" customHeight="1" x14ac:dyDescent="0.25"/>
    <row r="1683" ht="12.75" customHeight="1" x14ac:dyDescent="0.25"/>
    <row r="1684" ht="12.75" customHeight="1" x14ac:dyDescent="0.25"/>
    <row r="1685" ht="12.75" customHeight="1" x14ac:dyDescent="0.25"/>
    <row r="1686" ht="12.75" customHeight="1" x14ac:dyDescent="0.25"/>
    <row r="1687" ht="12.75" customHeight="1" x14ac:dyDescent="0.25"/>
    <row r="1688" ht="12.75" customHeight="1" x14ac:dyDescent="0.25"/>
    <row r="1689" ht="12.75" customHeight="1" x14ac:dyDescent="0.25"/>
    <row r="1690" ht="12.75" customHeight="1" x14ac:dyDescent="0.25"/>
    <row r="1691" ht="12.75" customHeight="1" x14ac:dyDescent="0.25"/>
    <row r="1692" ht="12.75" customHeight="1" x14ac:dyDescent="0.25"/>
    <row r="1693" ht="12.75" customHeight="1" x14ac:dyDescent="0.25"/>
    <row r="1694" ht="12.75" customHeight="1" x14ac:dyDescent="0.25"/>
    <row r="1695" ht="12.75" customHeight="1" x14ac:dyDescent="0.25"/>
    <row r="1696" ht="12.75" customHeight="1" x14ac:dyDescent="0.25"/>
    <row r="1697" ht="12.75" customHeight="1" x14ac:dyDescent="0.25"/>
    <row r="1698" ht="12.75" customHeight="1" x14ac:dyDescent="0.25"/>
    <row r="1699" ht="12.75" customHeight="1" x14ac:dyDescent="0.25"/>
    <row r="1700" ht="12.75" customHeight="1" x14ac:dyDescent="0.25"/>
    <row r="1701" ht="12.75" customHeight="1" x14ac:dyDescent="0.25"/>
    <row r="1702" ht="12.75" customHeight="1" x14ac:dyDescent="0.25"/>
    <row r="1703" ht="12.75" customHeight="1" x14ac:dyDescent="0.25"/>
    <row r="1704" ht="12.75" customHeight="1" x14ac:dyDescent="0.25"/>
    <row r="1705" ht="12.75" customHeight="1" x14ac:dyDescent="0.25"/>
    <row r="1706" ht="12.75" customHeight="1" x14ac:dyDescent="0.25"/>
    <row r="1707" ht="12.75" customHeight="1" x14ac:dyDescent="0.25"/>
    <row r="1708" ht="12.75" customHeight="1" x14ac:dyDescent="0.25"/>
    <row r="1709" ht="12.75" customHeight="1" x14ac:dyDescent="0.25"/>
    <row r="1710" ht="12.75" customHeight="1" x14ac:dyDescent="0.25"/>
    <row r="1711" ht="12.75" customHeight="1" x14ac:dyDescent="0.25"/>
    <row r="1712" ht="12.75" customHeight="1" x14ac:dyDescent="0.25"/>
    <row r="1713" ht="12.75" customHeight="1" x14ac:dyDescent="0.25"/>
    <row r="1714" ht="12.75" customHeight="1" x14ac:dyDescent="0.25"/>
    <row r="1715" ht="12.75" customHeight="1" x14ac:dyDescent="0.25"/>
    <row r="1716" ht="12.75" customHeight="1" x14ac:dyDescent="0.25"/>
    <row r="1717" ht="12.75" customHeight="1" x14ac:dyDescent="0.25"/>
    <row r="1718" ht="12.75" customHeight="1" x14ac:dyDescent="0.25"/>
    <row r="1719" ht="12.75" customHeight="1" x14ac:dyDescent="0.25"/>
    <row r="1720" ht="12.75" customHeight="1" x14ac:dyDescent="0.25"/>
    <row r="1721" ht="12.75" customHeight="1" x14ac:dyDescent="0.25"/>
    <row r="1722" ht="12.75" customHeight="1" x14ac:dyDescent="0.25"/>
    <row r="1723" ht="12.75" customHeight="1" x14ac:dyDescent="0.25"/>
    <row r="1724" ht="12.75" customHeight="1" x14ac:dyDescent="0.25"/>
    <row r="1725" ht="12.75" customHeight="1" x14ac:dyDescent="0.25"/>
    <row r="1726" ht="12.75" customHeight="1" x14ac:dyDescent="0.25"/>
    <row r="1727" ht="12.75" customHeight="1" x14ac:dyDescent="0.25"/>
    <row r="1728" ht="12.75" customHeight="1" x14ac:dyDescent="0.25"/>
    <row r="1729" ht="12.75" customHeight="1" x14ac:dyDescent="0.25"/>
    <row r="1730" ht="12.75" customHeight="1" x14ac:dyDescent="0.25"/>
    <row r="1731" ht="12.75" customHeight="1" x14ac:dyDescent="0.25"/>
    <row r="1732" ht="12.75" customHeight="1" x14ac:dyDescent="0.25"/>
    <row r="1733" ht="12.75" customHeight="1" x14ac:dyDescent="0.25"/>
    <row r="1734" ht="12.75" customHeight="1" x14ac:dyDescent="0.25"/>
    <row r="1735" ht="12.75" customHeight="1" x14ac:dyDescent="0.25"/>
    <row r="1736" ht="12.75" customHeight="1" x14ac:dyDescent="0.25"/>
    <row r="1737" ht="12.75" customHeight="1" x14ac:dyDescent="0.25"/>
    <row r="1738" ht="12.75" customHeight="1" x14ac:dyDescent="0.25"/>
    <row r="1739" ht="12.75" customHeight="1" x14ac:dyDescent="0.25"/>
    <row r="1740" ht="12.75" customHeight="1" x14ac:dyDescent="0.25"/>
    <row r="1741" ht="12.75" customHeight="1" x14ac:dyDescent="0.25"/>
    <row r="1742" ht="12.75" customHeight="1" x14ac:dyDescent="0.25"/>
    <row r="1743" ht="12.75" customHeight="1" x14ac:dyDescent="0.25"/>
    <row r="1744" ht="12.75" customHeight="1" x14ac:dyDescent="0.25"/>
    <row r="1745" ht="12.75" customHeight="1" x14ac:dyDescent="0.25"/>
    <row r="1746" ht="12.75" customHeight="1" x14ac:dyDescent="0.25"/>
    <row r="1747" ht="12.75" customHeight="1" x14ac:dyDescent="0.25"/>
    <row r="1748" ht="12.75" customHeight="1" x14ac:dyDescent="0.25"/>
    <row r="1749" ht="12.75" customHeight="1" x14ac:dyDescent="0.25"/>
    <row r="1750" ht="12.75" customHeight="1" x14ac:dyDescent="0.25"/>
    <row r="1751" ht="12.75" customHeight="1" x14ac:dyDescent="0.25"/>
    <row r="1752" ht="12.75" customHeight="1" x14ac:dyDescent="0.25"/>
    <row r="1753" ht="12.75" customHeight="1" x14ac:dyDescent="0.25"/>
    <row r="1754" ht="12.75" customHeight="1" x14ac:dyDescent="0.25"/>
    <row r="1755" ht="12.75" customHeight="1" x14ac:dyDescent="0.25"/>
    <row r="1756" ht="12.75" customHeight="1" x14ac:dyDescent="0.25"/>
    <row r="1757" ht="12.75" customHeight="1" x14ac:dyDescent="0.25"/>
    <row r="1758" ht="12.75" customHeight="1" x14ac:dyDescent="0.25"/>
    <row r="1759" ht="12.75" customHeight="1" x14ac:dyDescent="0.25"/>
    <row r="1760" ht="12.75" customHeight="1" x14ac:dyDescent="0.25"/>
    <row r="1761" ht="12.75" customHeight="1" x14ac:dyDescent="0.25"/>
    <row r="1762" ht="12.75" customHeight="1" x14ac:dyDescent="0.25"/>
    <row r="1763" ht="12.75" customHeight="1" x14ac:dyDescent="0.25"/>
    <row r="1764" ht="12.75" customHeight="1" x14ac:dyDescent="0.25"/>
    <row r="1765" ht="12.75" customHeight="1" x14ac:dyDescent="0.25"/>
    <row r="1766" ht="12.75" customHeight="1" x14ac:dyDescent="0.25"/>
    <row r="1767" ht="12.75" customHeight="1" x14ac:dyDescent="0.25"/>
    <row r="1768" ht="12.75" customHeight="1" x14ac:dyDescent="0.25"/>
    <row r="1769" ht="12.75" customHeight="1" x14ac:dyDescent="0.25"/>
    <row r="1770" ht="12.75" customHeight="1" x14ac:dyDescent="0.25"/>
    <row r="1771" ht="12.75" customHeight="1" x14ac:dyDescent="0.25"/>
    <row r="1772" ht="12.75" customHeight="1" x14ac:dyDescent="0.25"/>
    <row r="1773" ht="12.75" customHeight="1" x14ac:dyDescent="0.25"/>
    <row r="1774" ht="12.75" customHeight="1" x14ac:dyDescent="0.25"/>
    <row r="1775" ht="12.75" customHeight="1" x14ac:dyDescent="0.25"/>
    <row r="1776" ht="12.75" customHeight="1" x14ac:dyDescent="0.25"/>
    <row r="1777" ht="12.75" customHeight="1" x14ac:dyDescent="0.25"/>
    <row r="1778" ht="12.75" customHeight="1" x14ac:dyDescent="0.25"/>
    <row r="1779" ht="12.75" customHeight="1" x14ac:dyDescent="0.25"/>
    <row r="1780" ht="12.75" customHeight="1" x14ac:dyDescent="0.25"/>
    <row r="1781" ht="12.75" customHeight="1" x14ac:dyDescent="0.25"/>
    <row r="1782" ht="12.75" customHeight="1" x14ac:dyDescent="0.25"/>
    <row r="1783" ht="12.75" customHeight="1" x14ac:dyDescent="0.25"/>
    <row r="1784" ht="12.75" customHeight="1" x14ac:dyDescent="0.25"/>
    <row r="1785" ht="12.75" customHeight="1" x14ac:dyDescent="0.25"/>
    <row r="1786" ht="12.75" customHeight="1" x14ac:dyDescent="0.25"/>
    <row r="1787" ht="12.75" customHeight="1" x14ac:dyDescent="0.25"/>
    <row r="1788" ht="12.75" customHeight="1" x14ac:dyDescent="0.25"/>
    <row r="1789" ht="12.75" customHeight="1" x14ac:dyDescent="0.25"/>
    <row r="1790" ht="12.75" customHeight="1" x14ac:dyDescent="0.25"/>
    <row r="1791" ht="12.75" customHeight="1" x14ac:dyDescent="0.25"/>
    <row r="1792" ht="12.75" customHeight="1" x14ac:dyDescent="0.25"/>
    <row r="1793" ht="12.75" customHeight="1" x14ac:dyDescent="0.25"/>
    <row r="1794" ht="12.75" customHeight="1" x14ac:dyDescent="0.25"/>
    <row r="1795" ht="12.75" customHeight="1" x14ac:dyDescent="0.25"/>
    <row r="1796" ht="12.75" customHeight="1" x14ac:dyDescent="0.25"/>
    <row r="1797" ht="12.75" customHeight="1" x14ac:dyDescent="0.25"/>
    <row r="1798" ht="12.75" customHeight="1" x14ac:dyDescent="0.25"/>
    <row r="1799" ht="12.75" customHeight="1" x14ac:dyDescent="0.25"/>
    <row r="1800" ht="12.75" customHeight="1" x14ac:dyDescent="0.25"/>
    <row r="1801" ht="12.75" customHeight="1" x14ac:dyDescent="0.25"/>
    <row r="1802" ht="12.75" customHeight="1" x14ac:dyDescent="0.25"/>
    <row r="1803" ht="12.75" customHeight="1" x14ac:dyDescent="0.25"/>
    <row r="1804" ht="12.75" customHeight="1" x14ac:dyDescent="0.25"/>
    <row r="1805" ht="12.75" customHeight="1" x14ac:dyDescent="0.25"/>
    <row r="1806" ht="12.75" customHeight="1" x14ac:dyDescent="0.25"/>
    <row r="1807" ht="12.75" customHeight="1" x14ac:dyDescent="0.25"/>
    <row r="1808" ht="12.75" customHeight="1" x14ac:dyDescent="0.25"/>
    <row r="1809" ht="12.75" customHeight="1" x14ac:dyDescent="0.25"/>
    <row r="1810" ht="12.75" customHeight="1" x14ac:dyDescent="0.25"/>
    <row r="1811" ht="12.75" customHeight="1" x14ac:dyDescent="0.25"/>
    <row r="1812" ht="12.75" customHeight="1" x14ac:dyDescent="0.25"/>
    <row r="1813" ht="12.75" customHeight="1" x14ac:dyDescent="0.25"/>
    <row r="1814" ht="12.75" customHeight="1" x14ac:dyDescent="0.25"/>
    <row r="1815" ht="12.75" customHeight="1" x14ac:dyDescent="0.25"/>
    <row r="1816" ht="12.75" customHeight="1" x14ac:dyDescent="0.25"/>
    <row r="1817" ht="12.75" customHeight="1" x14ac:dyDescent="0.25"/>
    <row r="1818" ht="12.75" customHeight="1" x14ac:dyDescent="0.25"/>
    <row r="1819" ht="12.75" customHeight="1" x14ac:dyDescent="0.25"/>
    <row r="1820" ht="12.75" customHeight="1" x14ac:dyDescent="0.25"/>
    <row r="1821" ht="12.75" customHeight="1" x14ac:dyDescent="0.25"/>
    <row r="1822" ht="12.75" customHeight="1" x14ac:dyDescent="0.25"/>
    <row r="1823" ht="12.75" customHeight="1" x14ac:dyDescent="0.25"/>
    <row r="1824" ht="12.75" customHeight="1" x14ac:dyDescent="0.25"/>
    <row r="1825" ht="12.75" customHeight="1" x14ac:dyDescent="0.25"/>
    <row r="1826" ht="12.75" customHeight="1" x14ac:dyDescent="0.25"/>
    <row r="1827" ht="12.75" customHeight="1" x14ac:dyDescent="0.25"/>
    <row r="1828" ht="12.75" customHeight="1" x14ac:dyDescent="0.25"/>
    <row r="1829" ht="12.75" customHeight="1" x14ac:dyDescent="0.25"/>
    <row r="1830" ht="12.75" customHeight="1" x14ac:dyDescent="0.25"/>
    <row r="1831" ht="12.75" customHeight="1" x14ac:dyDescent="0.25"/>
    <row r="1832" ht="12.75" customHeight="1" x14ac:dyDescent="0.25"/>
    <row r="1833" ht="12.75" customHeight="1" x14ac:dyDescent="0.25"/>
    <row r="1834" ht="12.75" customHeight="1" x14ac:dyDescent="0.25"/>
    <row r="1835" ht="12.75" customHeight="1" x14ac:dyDescent="0.25"/>
    <row r="1836" ht="12.75" customHeight="1" x14ac:dyDescent="0.25"/>
    <row r="1837" ht="12.75" customHeight="1" x14ac:dyDescent="0.25"/>
    <row r="1838" ht="12.75" customHeight="1" x14ac:dyDescent="0.25"/>
    <row r="1839" ht="12.75" customHeight="1" x14ac:dyDescent="0.25"/>
    <row r="1840" ht="12.75" customHeight="1" x14ac:dyDescent="0.25"/>
    <row r="1841" ht="12.75" customHeight="1" x14ac:dyDescent="0.25"/>
    <row r="1842" ht="12.75" customHeight="1" x14ac:dyDescent="0.25"/>
    <row r="1843" ht="12.75" customHeight="1" x14ac:dyDescent="0.25"/>
    <row r="1844" ht="12.75" customHeight="1" x14ac:dyDescent="0.25"/>
    <row r="1845" ht="12.75" customHeight="1" x14ac:dyDescent="0.25"/>
    <row r="1846" ht="12.75" customHeight="1" x14ac:dyDescent="0.25"/>
    <row r="1847" ht="12.75" customHeight="1" x14ac:dyDescent="0.25"/>
    <row r="1848" ht="12.75" customHeight="1" x14ac:dyDescent="0.25"/>
    <row r="1849" ht="12.75" customHeight="1" x14ac:dyDescent="0.25"/>
    <row r="1850" ht="12.75" customHeight="1" x14ac:dyDescent="0.25"/>
    <row r="1851" ht="12.75" customHeight="1" x14ac:dyDescent="0.25"/>
    <row r="1852" ht="12.75" customHeight="1" x14ac:dyDescent="0.25"/>
    <row r="1853" ht="12.75" customHeight="1" x14ac:dyDescent="0.25"/>
    <row r="1854" ht="12.75" customHeight="1" x14ac:dyDescent="0.25"/>
    <row r="1855" ht="12.75" customHeight="1" x14ac:dyDescent="0.25"/>
    <row r="1856" ht="12.75" customHeight="1" x14ac:dyDescent="0.25"/>
    <row r="1857" ht="12.75" customHeight="1" x14ac:dyDescent="0.25"/>
    <row r="1858" ht="12.75" customHeight="1" x14ac:dyDescent="0.25"/>
    <row r="1859" ht="12.75" customHeight="1" x14ac:dyDescent="0.25"/>
    <row r="1860" ht="12.75" customHeight="1" x14ac:dyDescent="0.25"/>
    <row r="1861" ht="12.75" customHeight="1" x14ac:dyDescent="0.25"/>
    <row r="1862" ht="12.75" customHeight="1" x14ac:dyDescent="0.25"/>
    <row r="1863" ht="12.75" customHeight="1" x14ac:dyDescent="0.25"/>
    <row r="1864" ht="12.75" customHeight="1" x14ac:dyDescent="0.25"/>
    <row r="1865" ht="12.75" customHeight="1" x14ac:dyDescent="0.25"/>
    <row r="1866" ht="12.75" customHeight="1" x14ac:dyDescent="0.25"/>
    <row r="1867" ht="12.75" customHeight="1" x14ac:dyDescent="0.25"/>
    <row r="1868" ht="12.75" customHeight="1" x14ac:dyDescent="0.25"/>
    <row r="1869" ht="12.75" customHeight="1" x14ac:dyDescent="0.25"/>
    <row r="1870" ht="12.75" customHeight="1" x14ac:dyDescent="0.25"/>
    <row r="1871" ht="12.75" customHeight="1" x14ac:dyDescent="0.25"/>
    <row r="1872" ht="12.75" customHeight="1" x14ac:dyDescent="0.25"/>
    <row r="1873" ht="12.75" customHeight="1" x14ac:dyDescent="0.25"/>
    <row r="1874" ht="12.75" customHeight="1" x14ac:dyDescent="0.25"/>
    <row r="1875" ht="12.75" customHeight="1" x14ac:dyDescent="0.25"/>
    <row r="1876" ht="12.75" customHeight="1" x14ac:dyDescent="0.25"/>
    <row r="1877" ht="12.75" customHeight="1" x14ac:dyDescent="0.25"/>
    <row r="1878" ht="12.75" customHeight="1" x14ac:dyDescent="0.25"/>
    <row r="1879" ht="12.75" customHeight="1" x14ac:dyDescent="0.25"/>
    <row r="1880" ht="12.75" customHeight="1" x14ac:dyDescent="0.25"/>
    <row r="1881" ht="12.75" customHeight="1" x14ac:dyDescent="0.25"/>
    <row r="1882" ht="12.75" customHeight="1" x14ac:dyDescent="0.25"/>
    <row r="1883" ht="12.75" customHeight="1" x14ac:dyDescent="0.25"/>
    <row r="1884" ht="12.75" customHeight="1" x14ac:dyDescent="0.25"/>
    <row r="1885" ht="12.75" customHeight="1" x14ac:dyDescent="0.25"/>
    <row r="1886" ht="12.75" customHeight="1" x14ac:dyDescent="0.25"/>
    <row r="1887" ht="12.75" customHeight="1" x14ac:dyDescent="0.25"/>
    <row r="1888" ht="12.75" customHeight="1" x14ac:dyDescent="0.25"/>
    <row r="1889" ht="12.75" customHeight="1" x14ac:dyDescent="0.25"/>
    <row r="1890" ht="12.75" customHeight="1" x14ac:dyDescent="0.25"/>
    <row r="1891" ht="12.75" customHeight="1" x14ac:dyDescent="0.25"/>
    <row r="1892" ht="12.75" customHeight="1" x14ac:dyDescent="0.25"/>
    <row r="1893" ht="12.75" customHeight="1" x14ac:dyDescent="0.25"/>
    <row r="1894" ht="12.75" customHeight="1" x14ac:dyDescent="0.25"/>
    <row r="1895" ht="12.75" customHeight="1" x14ac:dyDescent="0.25"/>
    <row r="1896" ht="12.75" customHeight="1" x14ac:dyDescent="0.25"/>
    <row r="1897" ht="12.75" customHeight="1" x14ac:dyDescent="0.25"/>
    <row r="1898" ht="12.75" customHeight="1" x14ac:dyDescent="0.25"/>
    <row r="1899" ht="12.75" customHeight="1" x14ac:dyDescent="0.25"/>
    <row r="1900" ht="12.75" customHeight="1" x14ac:dyDescent="0.25"/>
    <row r="1901" ht="12.75" customHeight="1" x14ac:dyDescent="0.25"/>
    <row r="1902" ht="12.75" customHeight="1" x14ac:dyDescent="0.25"/>
    <row r="1903" ht="12.75" customHeight="1" x14ac:dyDescent="0.25"/>
    <row r="1904" ht="12.75" customHeight="1" x14ac:dyDescent="0.25"/>
    <row r="1905" ht="12.75" customHeight="1" x14ac:dyDescent="0.25"/>
    <row r="1906" ht="12.75" customHeight="1" x14ac:dyDescent="0.25"/>
    <row r="1907" ht="12.75" customHeight="1" x14ac:dyDescent="0.25"/>
    <row r="1908" ht="12.75" customHeight="1" x14ac:dyDescent="0.25"/>
    <row r="1909" ht="12.75" customHeight="1" x14ac:dyDescent="0.25"/>
    <row r="1910" ht="12.75" customHeight="1" x14ac:dyDescent="0.25"/>
    <row r="1911" ht="12.75" customHeight="1" x14ac:dyDescent="0.25"/>
    <row r="1912" ht="12.75" customHeight="1" x14ac:dyDescent="0.25"/>
    <row r="1913" ht="12.75" customHeight="1" x14ac:dyDescent="0.25"/>
    <row r="1914" ht="12.75" customHeight="1" x14ac:dyDescent="0.25"/>
    <row r="1915" ht="12.75" customHeight="1" x14ac:dyDescent="0.25"/>
    <row r="1916" ht="12.75" customHeight="1" x14ac:dyDescent="0.25"/>
    <row r="1917" ht="12.75" customHeight="1" x14ac:dyDescent="0.25"/>
    <row r="1918" ht="12.75" customHeight="1" x14ac:dyDescent="0.25"/>
    <row r="1919" ht="12.75" customHeight="1" x14ac:dyDescent="0.25"/>
    <row r="1920" ht="12.75" customHeight="1" x14ac:dyDescent="0.25"/>
    <row r="1921" ht="12.75" customHeight="1" x14ac:dyDescent="0.25"/>
    <row r="1922" ht="12.75" customHeight="1" x14ac:dyDescent="0.25"/>
    <row r="1923" ht="12.75" customHeight="1" x14ac:dyDescent="0.25"/>
    <row r="1924" ht="12.75" customHeight="1" x14ac:dyDescent="0.25"/>
    <row r="1925" ht="12.75" customHeight="1" x14ac:dyDescent="0.25"/>
    <row r="1926" ht="12.75" customHeight="1" x14ac:dyDescent="0.25"/>
    <row r="1927" ht="12.75" customHeight="1" x14ac:dyDescent="0.25"/>
    <row r="1928" ht="12.75" customHeight="1" x14ac:dyDescent="0.25"/>
    <row r="1929" ht="12.75" customHeight="1" x14ac:dyDescent="0.25"/>
    <row r="1930" ht="12.75" customHeight="1" x14ac:dyDescent="0.25"/>
    <row r="1931" ht="12.75" customHeight="1" x14ac:dyDescent="0.25"/>
    <row r="1932" ht="12.75" customHeight="1" x14ac:dyDescent="0.25"/>
    <row r="1933" ht="12.75" customHeight="1" x14ac:dyDescent="0.25"/>
    <row r="1934" ht="12.75" customHeight="1" x14ac:dyDescent="0.25"/>
    <row r="1935" ht="12.75" customHeight="1" x14ac:dyDescent="0.25"/>
    <row r="1936" ht="12.75" customHeight="1" x14ac:dyDescent="0.25"/>
    <row r="1937" ht="12.75" customHeight="1" x14ac:dyDescent="0.25"/>
    <row r="1938" ht="12.75" customHeight="1" x14ac:dyDescent="0.25"/>
    <row r="1939" ht="12.75" customHeight="1" x14ac:dyDescent="0.25"/>
    <row r="1940" ht="12.75" customHeight="1" x14ac:dyDescent="0.25"/>
    <row r="1941" ht="12.75" customHeight="1" x14ac:dyDescent="0.25"/>
    <row r="1942" ht="12.75" customHeight="1" x14ac:dyDescent="0.25"/>
    <row r="1943" ht="12.75" customHeight="1" x14ac:dyDescent="0.25"/>
    <row r="1944" ht="12.75" customHeight="1" x14ac:dyDescent="0.25"/>
    <row r="1945" ht="12.75" customHeight="1" x14ac:dyDescent="0.25"/>
    <row r="1946" ht="12.75" customHeight="1" x14ac:dyDescent="0.25"/>
    <row r="1947" ht="12.75" customHeight="1" x14ac:dyDescent="0.25"/>
    <row r="1948" ht="12.75" customHeight="1" x14ac:dyDescent="0.25"/>
    <row r="1949" ht="12.75" customHeight="1" x14ac:dyDescent="0.25"/>
    <row r="1950" ht="12.75" customHeight="1" x14ac:dyDescent="0.25"/>
    <row r="1951" ht="12.75" customHeight="1" x14ac:dyDescent="0.25"/>
    <row r="1952" ht="12.75" customHeight="1" x14ac:dyDescent="0.25"/>
    <row r="1953" ht="12.75" customHeight="1" x14ac:dyDescent="0.25"/>
    <row r="1954" ht="12.75" customHeight="1" x14ac:dyDescent="0.25"/>
    <row r="1955" ht="12.75" customHeight="1" x14ac:dyDescent="0.25"/>
    <row r="1956" ht="12.75" customHeight="1" x14ac:dyDescent="0.25"/>
    <row r="1957" ht="12.75" customHeight="1" x14ac:dyDescent="0.25"/>
    <row r="1958" ht="12.75" customHeight="1" x14ac:dyDescent="0.25"/>
    <row r="1959" ht="12.75" customHeight="1" x14ac:dyDescent="0.25"/>
    <row r="1960" ht="12.75" customHeight="1" x14ac:dyDescent="0.25"/>
    <row r="1961" ht="12.75" customHeight="1" x14ac:dyDescent="0.25"/>
    <row r="1962" ht="12.75" customHeight="1" x14ac:dyDescent="0.25"/>
    <row r="1963" ht="12.75" customHeight="1" x14ac:dyDescent="0.25"/>
    <row r="1964" ht="12.75" customHeight="1" x14ac:dyDescent="0.25"/>
    <row r="1965" ht="12.75" customHeight="1" x14ac:dyDescent="0.25"/>
    <row r="1966" ht="12.75" customHeight="1" x14ac:dyDescent="0.25"/>
    <row r="1967" ht="12.75" customHeight="1" x14ac:dyDescent="0.25"/>
    <row r="1968" ht="12.75" customHeight="1" x14ac:dyDescent="0.25"/>
    <row r="1969" ht="12.75" customHeight="1" x14ac:dyDescent="0.25"/>
    <row r="1970" ht="12.75" customHeight="1" x14ac:dyDescent="0.25"/>
    <row r="1971" ht="12.75" customHeight="1" x14ac:dyDescent="0.25"/>
    <row r="1972" ht="12.75" customHeight="1" x14ac:dyDescent="0.25"/>
    <row r="1973" ht="12.75" customHeight="1" x14ac:dyDescent="0.25"/>
    <row r="1974" ht="12.75" customHeight="1" x14ac:dyDescent="0.25"/>
    <row r="1975" ht="12.75" customHeight="1" x14ac:dyDescent="0.25"/>
    <row r="1976" ht="12.75" customHeight="1" x14ac:dyDescent="0.25"/>
    <row r="1977" ht="12.75" customHeight="1" x14ac:dyDescent="0.25"/>
    <row r="1978" ht="12.75" customHeight="1" x14ac:dyDescent="0.25"/>
    <row r="1979" ht="12.75" customHeight="1" x14ac:dyDescent="0.25"/>
    <row r="1980" ht="12.75" customHeight="1" x14ac:dyDescent="0.25"/>
    <row r="1981" ht="12.75" customHeight="1" x14ac:dyDescent="0.25"/>
    <row r="1982" ht="12.75" customHeight="1" x14ac:dyDescent="0.25"/>
    <row r="1983" ht="12.75" customHeight="1" x14ac:dyDescent="0.25"/>
    <row r="1984" ht="12.75" customHeight="1" x14ac:dyDescent="0.25"/>
    <row r="1985" ht="12.75" customHeight="1" x14ac:dyDescent="0.25"/>
    <row r="1986" ht="12.75" customHeight="1" x14ac:dyDescent="0.25"/>
    <row r="1987" ht="12.75" customHeight="1" x14ac:dyDescent="0.25"/>
    <row r="1988" ht="12.75" customHeight="1" x14ac:dyDescent="0.25"/>
    <row r="1989" ht="12.75" customHeight="1" x14ac:dyDescent="0.25"/>
    <row r="1990" ht="12.75" customHeight="1" x14ac:dyDescent="0.25"/>
    <row r="1991" ht="12.75" customHeight="1" x14ac:dyDescent="0.25"/>
    <row r="1992" ht="12.75" customHeight="1" x14ac:dyDescent="0.25"/>
    <row r="1993" ht="12.75" customHeight="1" x14ac:dyDescent="0.25"/>
    <row r="1994" ht="12.75" customHeight="1" x14ac:dyDescent="0.25"/>
    <row r="1995" ht="12.75" customHeight="1" x14ac:dyDescent="0.25"/>
    <row r="1996" ht="12.75" customHeight="1" x14ac:dyDescent="0.25"/>
    <row r="1997" ht="12.75" customHeight="1" x14ac:dyDescent="0.25"/>
    <row r="1998" ht="12.75" customHeight="1" x14ac:dyDescent="0.25"/>
    <row r="1999" ht="12.75" customHeight="1" x14ac:dyDescent="0.25"/>
    <row r="2000" ht="12.75" customHeight="1" x14ac:dyDescent="0.25"/>
    <row r="2001" ht="12.75" customHeight="1" x14ac:dyDescent="0.25"/>
    <row r="2002" ht="12.75" customHeight="1" x14ac:dyDescent="0.25"/>
    <row r="2003" ht="12.75" customHeight="1" x14ac:dyDescent="0.25"/>
    <row r="2004" ht="12.75" customHeight="1" x14ac:dyDescent="0.25"/>
    <row r="2005" ht="12.75" customHeight="1" x14ac:dyDescent="0.25"/>
    <row r="2006" ht="12.75" customHeight="1" x14ac:dyDescent="0.25"/>
    <row r="2007" ht="12.75" customHeight="1" x14ac:dyDescent="0.25"/>
    <row r="2008" ht="12.75" customHeight="1" x14ac:dyDescent="0.25"/>
    <row r="2009" ht="12.75" customHeight="1" x14ac:dyDescent="0.25"/>
    <row r="2010" ht="12.75" customHeight="1" x14ac:dyDescent="0.25"/>
    <row r="2011" ht="12.75" customHeight="1" x14ac:dyDescent="0.25"/>
    <row r="2012" ht="12.75" customHeight="1" x14ac:dyDescent="0.25"/>
    <row r="2013" ht="12.75" customHeight="1" x14ac:dyDescent="0.25"/>
    <row r="2014" ht="12.75" customHeight="1" x14ac:dyDescent="0.25"/>
    <row r="2015" ht="12.75" customHeight="1" x14ac:dyDescent="0.25"/>
    <row r="2016" ht="12.75" customHeight="1" x14ac:dyDescent="0.25"/>
    <row r="2017" ht="12.75" customHeight="1" x14ac:dyDescent="0.25"/>
    <row r="2018" ht="12.75" customHeight="1" x14ac:dyDescent="0.25"/>
    <row r="2019" ht="12.75" customHeight="1" x14ac:dyDescent="0.25"/>
    <row r="2020" ht="12.75" customHeight="1" x14ac:dyDescent="0.25"/>
    <row r="2021" ht="12.75" customHeight="1" x14ac:dyDescent="0.25"/>
    <row r="2022" ht="12.75" customHeight="1" x14ac:dyDescent="0.25"/>
    <row r="2023" ht="12.75" customHeight="1" x14ac:dyDescent="0.25"/>
    <row r="2024" ht="12.75" customHeight="1" x14ac:dyDescent="0.25"/>
    <row r="2025" ht="12.75" customHeight="1" x14ac:dyDescent="0.25"/>
    <row r="2026" ht="12.75" customHeight="1" x14ac:dyDescent="0.25"/>
    <row r="2027" ht="12.75" customHeight="1" x14ac:dyDescent="0.25"/>
    <row r="2028" ht="12.75" customHeight="1" x14ac:dyDescent="0.25"/>
    <row r="2029" ht="12.75" customHeight="1" x14ac:dyDescent="0.25"/>
    <row r="2030" ht="12.75" customHeight="1" x14ac:dyDescent="0.25"/>
    <row r="2031" ht="12.75" customHeight="1" x14ac:dyDescent="0.25"/>
    <row r="2032" ht="12.75" customHeight="1" x14ac:dyDescent="0.25"/>
    <row r="2033" ht="12.75" customHeight="1" x14ac:dyDescent="0.25"/>
    <row r="2034" ht="12.75" customHeight="1" x14ac:dyDescent="0.25"/>
    <row r="2035" ht="12.75" customHeight="1" x14ac:dyDescent="0.25"/>
    <row r="2036" ht="12.75" customHeight="1" x14ac:dyDescent="0.25"/>
    <row r="2037" ht="12.75" customHeight="1" x14ac:dyDescent="0.25"/>
    <row r="2038" ht="12.75" customHeight="1" x14ac:dyDescent="0.25"/>
    <row r="2039" ht="12.75" customHeight="1" x14ac:dyDescent="0.25"/>
    <row r="2040" ht="12.75" customHeight="1" x14ac:dyDescent="0.25"/>
    <row r="2041" ht="12.75" customHeight="1" x14ac:dyDescent="0.25"/>
    <row r="2042" ht="12.75" customHeight="1" x14ac:dyDescent="0.25"/>
    <row r="2043" ht="12.75" customHeight="1" x14ac:dyDescent="0.25"/>
    <row r="2044" ht="12.75" customHeight="1" x14ac:dyDescent="0.25"/>
    <row r="2045" ht="12.75" customHeight="1" x14ac:dyDescent="0.25"/>
    <row r="2046" ht="12.75" customHeight="1" x14ac:dyDescent="0.25"/>
    <row r="2047" ht="12.75" customHeight="1" x14ac:dyDescent="0.25"/>
    <row r="2048" ht="12.75" customHeight="1" x14ac:dyDescent="0.25"/>
    <row r="2049" ht="12.75" customHeight="1" x14ac:dyDescent="0.25"/>
    <row r="2050" ht="12.75" customHeight="1" x14ac:dyDescent="0.25"/>
    <row r="2051" ht="12.75" customHeight="1" x14ac:dyDescent="0.25"/>
    <row r="2052" ht="12.75" customHeight="1" x14ac:dyDescent="0.25"/>
    <row r="2053" ht="12.75" customHeight="1" x14ac:dyDescent="0.25"/>
    <row r="2054" ht="12.75" customHeight="1" x14ac:dyDescent="0.25"/>
    <row r="2055" ht="12.75" customHeight="1" x14ac:dyDescent="0.25"/>
    <row r="2056" ht="12.75" customHeight="1" x14ac:dyDescent="0.25"/>
    <row r="2057" ht="12.75" customHeight="1" x14ac:dyDescent="0.25"/>
    <row r="2058" ht="12.75" customHeight="1" x14ac:dyDescent="0.25"/>
    <row r="2059" ht="12.75" customHeight="1" x14ac:dyDescent="0.25"/>
    <row r="2060" ht="12.75" customHeight="1" x14ac:dyDescent="0.25"/>
    <row r="2061" ht="12.75" customHeight="1" x14ac:dyDescent="0.25"/>
    <row r="2062" ht="12.75" customHeight="1" x14ac:dyDescent="0.25"/>
    <row r="2063" ht="12.75" customHeight="1" x14ac:dyDescent="0.25"/>
    <row r="2064" ht="12.75" customHeight="1" x14ac:dyDescent="0.25"/>
    <row r="2065" ht="12.75" customHeight="1" x14ac:dyDescent="0.25"/>
    <row r="2066" ht="12.75" customHeight="1" x14ac:dyDescent="0.25"/>
    <row r="2067" ht="12.75" customHeight="1" x14ac:dyDescent="0.25"/>
    <row r="2068" ht="12.75" customHeight="1" x14ac:dyDescent="0.25"/>
    <row r="2069" ht="12.75" customHeight="1" x14ac:dyDescent="0.25"/>
    <row r="2070" ht="12.75" customHeight="1" x14ac:dyDescent="0.25"/>
    <row r="2071" ht="12.75" customHeight="1" x14ac:dyDescent="0.25"/>
    <row r="2072" ht="12.75" customHeight="1" x14ac:dyDescent="0.25"/>
    <row r="2073" ht="12.75" customHeight="1" x14ac:dyDescent="0.25"/>
    <row r="2074" ht="12.75" customHeight="1" x14ac:dyDescent="0.25"/>
    <row r="2075" ht="12.75" customHeight="1" x14ac:dyDescent="0.25"/>
    <row r="2076" ht="12.75" customHeight="1" x14ac:dyDescent="0.25"/>
    <row r="2077" ht="12.75" customHeight="1" x14ac:dyDescent="0.25"/>
    <row r="2078" ht="12.75" customHeight="1" x14ac:dyDescent="0.25"/>
    <row r="2079" ht="12.75" customHeight="1" x14ac:dyDescent="0.25"/>
    <row r="2080" ht="12.75" customHeight="1" x14ac:dyDescent="0.25"/>
    <row r="2081" ht="12.75" customHeight="1" x14ac:dyDescent="0.25"/>
    <row r="2082" ht="12.75" customHeight="1" x14ac:dyDescent="0.25"/>
    <row r="2083" ht="12.75" customHeight="1" x14ac:dyDescent="0.25"/>
    <row r="2084" ht="12.75" customHeight="1" x14ac:dyDescent="0.25"/>
    <row r="2085" ht="12.75" customHeight="1" x14ac:dyDescent="0.25"/>
    <row r="2086" ht="12.75" customHeight="1" x14ac:dyDescent="0.25"/>
    <row r="2087" ht="12.75" customHeight="1" x14ac:dyDescent="0.25"/>
    <row r="2088" ht="12.75" customHeight="1" x14ac:dyDescent="0.25"/>
    <row r="2089" ht="12.75" customHeight="1" x14ac:dyDescent="0.25"/>
    <row r="2090" ht="12.75" customHeight="1" x14ac:dyDescent="0.25"/>
    <row r="2091" ht="12.75" customHeight="1" x14ac:dyDescent="0.25"/>
    <row r="2092" ht="12.75" customHeight="1" x14ac:dyDescent="0.25"/>
    <row r="2093" ht="12.75" customHeight="1" x14ac:dyDescent="0.25"/>
    <row r="2094" ht="12.75" customHeight="1" x14ac:dyDescent="0.25"/>
    <row r="2095" ht="12.75" customHeight="1" x14ac:dyDescent="0.25"/>
    <row r="2096" ht="12.75" customHeight="1" x14ac:dyDescent="0.25"/>
    <row r="2097" ht="12.75" customHeight="1" x14ac:dyDescent="0.25"/>
    <row r="2098" ht="12.75" customHeight="1" x14ac:dyDescent="0.25"/>
    <row r="2099" ht="12.75" customHeight="1" x14ac:dyDescent="0.25"/>
    <row r="2100" ht="12.75" customHeight="1" x14ac:dyDescent="0.25"/>
    <row r="2101" ht="12.75" customHeight="1" x14ac:dyDescent="0.25"/>
    <row r="2102" ht="12.75" customHeight="1" x14ac:dyDescent="0.25"/>
    <row r="2103" ht="12.75" customHeight="1" x14ac:dyDescent="0.25"/>
    <row r="2104" ht="12.75" customHeight="1" x14ac:dyDescent="0.25"/>
    <row r="2105" ht="12.75" customHeight="1" x14ac:dyDescent="0.25"/>
    <row r="2106" ht="12.75" customHeight="1" x14ac:dyDescent="0.25"/>
    <row r="2107" ht="12.75" customHeight="1" x14ac:dyDescent="0.25"/>
    <row r="2108" ht="12.75" customHeight="1" x14ac:dyDescent="0.25"/>
    <row r="2109" ht="12.75" customHeight="1" x14ac:dyDescent="0.25"/>
    <row r="2110" ht="12.75" customHeight="1" x14ac:dyDescent="0.25"/>
    <row r="2111" ht="12.75" customHeight="1" x14ac:dyDescent="0.25"/>
    <row r="2112" ht="12.75" customHeight="1" x14ac:dyDescent="0.25"/>
    <row r="2113" ht="12.75" customHeight="1" x14ac:dyDescent="0.25"/>
    <row r="2114" ht="12.75" customHeight="1" x14ac:dyDescent="0.25"/>
    <row r="2115" ht="12.75" customHeight="1" x14ac:dyDescent="0.25"/>
    <row r="2116" ht="12.75" customHeight="1" x14ac:dyDescent="0.25"/>
    <row r="2117" ht="12.75" customHeight="1" x14ac:dyDescent="0.25"/>
    <row r="2118" ht="12.75" customHeight="1" x14ac:dyDescent="0.25"/>
    <row r="2119" ht="12.75" customHeight="1" x14ac:dyDescent="0.25"/>
    <row r="2120" ht="12.75" customHeight="1" x14ac:dyDescent="0.25"/>
    <row r="2121" ht="12.75" customHeight="1" x14ac:dyDescent="0.25"/>
    <row r="2122" ht="12.75" customHeight="1" x14ac:dyDescent="0.25"/>
    <row r="2123" ht="12.75" customHeight="1" x14ac:dyDescent="0.25"/>
    <row r="2124" ht="12.75" customHeight="1" x14ac:dyDescent="0.25"/>
    <row r="2125" ht="12.75" customHeight="1" x14ac:dyDescent="0.25"/>
    <row r="2126" ht="12.75" customHeight="1" x14ac:dyDescent="0.25"/>
    <row r="2127" ht="12.75" customHeight="1" x14ac:dyDescent="0.25"/>
    <row r="2128" ht="12.75" customHeight="1" x14ac:dyDescent="0.25"/>
    <row r="2129" ht="12.75" customHeight="1" x14ac:dyDescent="0.25"/>
    <row r="2130" ht="12.75" customHeight="1" x14ac:dyDescent="0.25"/>
    <row r="2131" ht="12.75" customHeight="1" x14ac:dyDescent="0.25"/>
    <row r="2132" ht="12.75" customHeight="1" x14ac:dyDescent="0.25"/>
    <row r="2133" ht="12.75" customHeight="1" x14ac:dyDescent="0.25"/>
    <row r="2134" ht="12.75" customHeight="1" x14ac:dyDescent="0.25"/>
    <row r="2135" ht="12.75" customHeight="1" x14ac:dyDescent="0.25"/>
    <row r="2136" ht="12.75" customHeight="1" x14ac:dyDescent="0.25"/>
    <row r="2137" ht="12.75" customHeight="1" x14ac:dyDescent="0.25"/>
    <row r="2138" ht="12.75" customHeight="1" x14ac:dyDescent="0.25"/>
    <row r="2139" ht="12.75" customHeight="1" x14ac:dyDescent="0.25"/>
    <row r="2140" ht="12.75" customHeight="1" x14ac:dyDescent="0.25"/>
    <row r="2141" ht="12.75" customHeight="1" x14ac:dyDescent="0.25"/>
    <row r="2142" ht="12.75" customHeight="1" x14ac:dyDescent="0.25"/>
    <row r="2143" ht="12.75" customHeight="1" x14ac:dyDescent="0.25"/>
    <row r="2144" ht="12.75" customHeight="1" x14ac:dyDescent="0.25"/>
    <row r="2145" ht="12.75" customHeight="1" x14ac:dyDescent="0.25"/>
    <row r="2146" ht="12.75" customHeight="1" x14ac:dyDescent="0.25"/>
    <row r="2147" ht="12.75" customHeight="1" x14ac:dyDescent="0.25"/>
    <row r="2148" ht="12.75" customHeight="1" x14ac:dyDescent="0.25"/>
    <row r="2149" ht="12.75" customHeight="1" x14ac:dyDescent="0.25"/>
    <row r="2150" ht="12.75" customHeight="1" x14ac:dyDescent="0.25"/>
    <row r="2151" ht="12.75" customHeight="1" x14ac:dyDescent="0.25"/>
    <row r="2152" ht="12.75" customHeight="1" x14ac:dyDescent="0.25"/>
    <row r="2153" ht="12.75" customHeight="1" x14ac:dyDescent="0.25"/>
    <row r="2154" ht="12.75" customHeight="1" x14ac:dyDescent="0.25"/>
    <row r="2155" ht="12.75" customHeight="1" x14ac:dyDescent="0.25"/>
    <row r="2156" ht="12.75" customHeight="1" x14ac:dyDescent="0.25"/>
    <row r="2157" ht="12.75" customHeight="1" x14ac:dyDescent="0.25"/>
    <row r="2158" ht="12.75" customHeight="1" x14ac:dyDescent="0.25"/>
    <row r="2159" ht="12.75" customHeight="1" x14ac:dyDescent="0.25"/>
    <row r="2160" ht="12.75" customHeight="1" x14ac:dyDescent="0.25"/>
    <row r="2161" ht="12.75" customHeight="1" x14ac:dyDescent="0.25"/>
    <row r="2162" ht="12.75" customHeight="1" x14ac:dyDescent="0.25"/>
    <row r="2163" ht="12.75" customHeight="1" x14ac:dyDescent="0.25"/>
    <row r="2164" ht="12.75" customHeight="1" x14ac:dyDescent="0.25"/>
    <row r="2165" ht="12.75" customHeight="1" x14ac:dyDescent="0.25"/>
    <row r="2166" ht="12.75" customHeight="1" x14ac:dyDescent="0.25"/>
    <row r="2167" ht="12.75" customHeight="1" x14ac:dyDescent="0.25"/>
    <row r="2168" ht="12.75" customHeight="1" x14ac:dyDescent="0.25"/>
    <row r="2169" ht="12.75" customHeight="1" x14ac:dyDescent="0.25"/>
    <row r="2170" ht="12.75" customHeight="1" x14ac:dyDescent="0.25"/>
    <row r="2171" ht="12.75" customHeight="1" x14ac:dyDescent="0.25"/>
    <row r="2172" ht="12.75" customHeight="1" x14ac:dyDescent="0.25"/>
    <row r="2173" ht="12.75" customHeight="1" x14ac:dyDescent="0.25"/>
    <row r="2174" ht="12.75" customHeight="1" x14ac:dyDescent="0.25"/>
    <row r="2175" ht="12.75" customHeight="1" x14ac:dyDescent="0.25"/>
    <row r="2176" ht="12.75" customHeight="1" x14ac:dyDescent="0.25"/>
    <row r="2177" ht="12.75" customHeight="1" x14ac:dyDescent="0.25"/>
    <row r="2178" ht="12.75" customHeight="1" x14ac:dyDescent="0.25"/>
    <row r="2179" ht="12.75" customHeight="1" x14ac:dyDescent="0.25"/>
    <row r="2180" ht="12.75" customHeight="1" x14ac:dyDescent="0.25"/>
    <row r="2181" ht="12.75" customHeight="1" x14ac:dyDescent="0.25"/>
    <row r="2182" ht="12.75" customHeight="1" x14ac:dyDescent="0.25"/>
    <row r="2183" ht="12.75" customHeight="1" x14ac:dyDescent="0.25"/>
    <row r="2184" ht="12.75" customHeight="1" x14ac:dyDescent="0.25"/>
    <row r="2185" ht="12.75" customHeight="1" x14ac:dyDescent="0.25"/>
    <row r="2186" ht="12.75" customHeight="1" x14ac:dyDescent="0.25"/>
    <row r="2187" ht="12.75" customHeight="1" x14ac:dyDescent="0.25"/>
    <row r="2188" ht="12.75" customHeight="1" x14ac:dyDescent="0.25"/>
    <row r="2189" ht="12.75" customHeight="1" x14ac:dyDescent="0.25"/>
    <row r="2190" ht="12.75" customHeight="1" x14ac:dyDescent="0.25"/>
    <row r="2191" ht="12.75" customHeight="1" x14ac:dyDescent="0.25"/>
    <row r="2192" ht="12.75" customHeight="1" x14ac:dyDescent="0.25"/>
    <row r="2193" ht="12.75" customHeight="1" x14ac:dyDescent="0.25"/>
    <row r="2194" ht="12.75" customHeight="1" x14ac:dyDescent="0.25"/>
    <row r="2195" ht="12.75" customHeight="1" x14ac:dyDescent="0.25"/>
    <row r="2196" ht="12.75" customHeight="1" x14ac:dyDescent="0.25"/>
    <row r="2197" ht="12.75" customHeight="1" x14ac:dyDescent="0.25"/>
    <row r="2198" ht="12.75" customHeight="1" x14ac:dyDescent="0.25"/>
    <row r="2199" ht="12.75" customHeight="1" x14ac:dyDescent="0.25"/>
    <row r="2200" ht="12.75" customHeight="1" x14ac:dyDescent="0.25"/>
    <row r="2201" ht="12.75" customHeight="1" x14ac:dyDescent="0.25"/>
    <row r="2202" ht="12.75" customHeight="1" x14ac:dyDescent="0.25"/>
    <row r="2203" ht="12.75" customHeight="1" x14ac:dyDescent="0.25"/>
    <row r="2204" ht="12.75" customHeight="1" x14ac:dyDescent="0.25"/>
    <row r="2205" ht="12.75" customHeight="1" x14ac:dyDescent="0.25"/>
    <row r="2206" ht="12.75" customHeight="1" x14ac:dyDescent="0.25"/>
    <row r="2207" ht="12.75" customHeight="1" x14ac:dyDescent="0.25"/>
    <row r="2208" ht="12.75" customHeight="1" x14ac:dyDescent="0.25"/>
    <row r="2209" ht="12.75" customHeight="1" x14ac:dyDescent="0.25"/>
    <row r="2210" ht="12.75" customHeight="1" x14ac:dyDescent="0.25"/>
    <row r="2211" ht="12.75" customHeight="1" x14ac:dyDescent="0.25"/>
    <row r="2212" ht="12.75" customHeight="1" x14ac:dyDescent="0.25"/>
    <row r="2213" ht="12.75" customHeight="1" x14ac:dyDescent="0.25"/>
    <row r="2214" ht="12.75" customHeight="1" x14ac:dyDescent="0.25"/>
    <row r="2215" ht="12.75" customHeight="1" x14ac:dyDescent="0.25"/>
    <row r="2216" ht="12.75" customHeight="1" x14ac:dyDescent="0.25"/>
    <row r="2217" ht="12.75" customHeight="1" x14ac:dyDescent="0.25"/>
    <row r="2218" ht="12.75" customHeight="1" x14ac:dyDescent="0.25"/>
    <row r="2219" ht="12.75" customHeight="1" x14ac:dyDescent="0.25"/>
    <row r="2220" ht="12.75" customHeight="1" x14ac:dyDescent="0.25"/>
    <row r="2221" ht="12.75" customHeight="1" x14ac:dyDescent="0.25"/>
    <row r="2222" ht="12.75" customHeight="1" x14ac:dyDescent="0.25"/>
    <row r="2223" ht="12.75" customHeight="1" x14ac:dyDescent="0.25"/>
    <row r="2224" ht="12.75" customHeight="1" x14ac:dyDescent="0.25"/>
    <row r="2225" ht="12.75" customHeight="1" x14ac:dyDescent="0.25"/>
    <row r="2226" ht="12.75" customHeight="1" x14ac:dyDescent="0.25"/>
    <row r="2227" ht="12.75" customHeight="1" x14ac:dyDescent="0.25"/>
    <row r="2228" ht="12.75" customHeight="1" x14ac:dyDescent="0.25"/>
    <row r="2229" ht="12.75" customHeight="1" x14ac:dyDescent="0.25"/>
    <row r="2230" ht="12.75" customHeight="1" x14ac:dyDescent="0.25"/>
    <row r="2231" ht="12.75" customHeight="1" x14ac:dyDescent="0.25"/>
    <row r="2232" ht="12.75" customHeight="1" x14ac:dyDescent="0.25"/>
    <row r="2233" ht="12.75" customHeight="1" x14ac:dyDescent="0.25"/>
    <row r="2234" ht="12.75" customHeight="1" x14ac:dyDescent="0.25"/>
    <row r="2235" ht="12.75" customHeight="1" x14ac:dyDescent="0.25"/>
    <row r="2236" ht="12.75" customHeight="1" x14ac:dyDescent="0.25"/>
    <row r="2237" ht="12.75" customHeight="1" x14ac:dyDescent="0.25"/>
    <row r="2238" ht="12.75" customHeight="1" x14ac:dyDescent="0.25"/>
    <row r="2239" ht="12.75" customHeight="1" x14ac:dyDescent="0.25"/>
    <row r="2240" ht="12.75" customHeight="1" x14ac:dyDescent="0.25"/>
    <row r="2241" ht="12.75" customHeight="1" x14ac:dyDescent="0.25"/>
    <row r="2242" ht="12.75" customHeight="1" x14ac:dyDescent="0.25"/>
    <row r="2243" ht="12.75" customHeight="1" x14ac:dyDescent="0.25"/>
    <row r="2244" ht="12.75" customHeight="1" x14ac:dyDescent="0.25"/>
    <row r="2245" ht="12.75" customHeight="1" x14ac:dyDescent="0.25"/>
    <row r="2246" ht="12.75" customHeight="1" x14ac:dyDescent="0.25"/>
    <row r="2247" ht="12.75" customHeight="1" x14ac:dyDescent="0.25"/>
    <row r="2248" ht="12.75" customHeight="1" x14ac:dyDescent="0.25"/>
    <row r="2249" ht="12.75" customHeight="1" x14ac:dyDescent="0.25"/>
    <row r="2250" ht="12.75" customHeight="1" x14ac:dyDescent="0.25"/>
    <row r="2251" ht="12.75" customHeight="1" x14ac:dyDescent="0.25"/>
    <row r="2252" ht="12.75" customHeight="1" x14ac:dyDescent="0.25"/>
    <row r="2253" ht="12.75" customHeight="1" x14ac:dyDescent="0.25"/>
    <row r="2254" ht="12.75" customHeight="1" x14ac:dyDescent="0.25"/>
    <row r="2255" ht="12.75" customHeight="1" x14ac:dyDescent="0.25"/>
    <row r="2256" ht="12.75" customHeight="1" x14ac:dyDescent="0.25"/>
    <row r="2257" ht="12.75" customHeight="1" x14ac:dyDescent="0.25"/>
    <row r="2258" ht="12.75" customHeight="1" x14ac:dyDescent="0.25"/>
    <row r="2259" ht="12.75" customHeight="1" x14ac:dyDescent="0.25"/>
    <row r="2260" ht="12.75" customHeight="1" x14ac:dyDescent="0.25"/>
    <row r="2261" ht="12.75" customHeight="1" x14ac:dyDescent="0.25"/>
    <row r="2262" ht="12.75" customHeight="1" x14ac:dyDescent="0.25"/>
    <row r="2263" ht="12.75" customHeight="1" x14ac:dyDescent="0.25"/>
    <row r="2264" ht="12.75" customHeight="1" x14ac:dyDescent="0.25"/>
    <row r="2265" ht="12.75" customHeight="1" x14ac:dyDescent="0.25"/>
    <row r="2266" ht="12.75" customHeight="1" x14ac:dyDescent="0.25"/>
    <row r="2267" ht="12.75" customHeight="1" x14ac:dyDescent="0.25"/>
    <row r="2268" ht="12.75" customHeight="1" x14ac:dyDescent="0.25"/>
    <row r="2269" ht="12.75" customHeight="1" x14ac:dyDescent="0.25"/>
    <row r="2270" ht="12.75" customHeight="1" x14ac:dyDescent="0.25"/>
    <row r="2271" ht="12.75" customHeight="1" x14ac:dyDescent="0.25"/>
    <row r="2272" ht="12.75" customHeight="1" x14ac:dyDescent="0.25"/>
    <row r="2273" ht="12.75" customHeight="1" x14ac:dyDescent="0.25"/>
    <row r="2274" ht="12.75" customHeight="1" x14ac:dyDescent="0.25"/>
    <row r="2275" ht="12.75" customHeight="1" x14ac:dyDescent="0.25"/>
    <row r="2276" ht="12.75" customHeight="1" x14ac:dyDescent="0.25"/>
    <row r="2277" ht="12.75" customHeight="1" x14ac:dyDescent="0.25"/>
    <row r="2278" ht="12.75" customHeight="1" x14ac:dyDescent="0.25"/>
    <row r="2279" ht="12.75" customHeight="1" x14ac:dyDescent="0.25"/>
    <row r="2280" ht="12.75" customHeight="1" x14ac:dyDescent="0.25"/>
    <row r="2281" ht="12.75" customHeight="1" x14ac:dyDescent="0.25"/>
    <row r="2282" ht="12.75" customHeight="1" x14ac:dyDescent="0.25"/>
    <row r="2283" ht="12.75" customHeight="1" x14ac:dyDescent="0.25"/>
    <row r="2284" ht="12.75" customHeight="1" x14ac:dyDescent="0.25"/>
    <row r="2285" ht="12.75" customHeight="1" x14ac:dyDescent="0.25"/>
    <row r="2286" ht="12.75" customHeight="1" x14ac:dyDescent="0.25"/>
    <row r="2287" ht="12.75" customHeight="1" x14ac:dyDescent="0.25"/>
    <row r="2288" ht="12.75" customHeight="1" x14ac:dyDescent="0.25"/>
    <row r="2289" ht="12.75" customHeight="1" x14ac:dyDescent="0.25"/>
    <row r="2290" ht="12.75" customHeight="1" x14ac:dyDescent="0.25"/>
    <row r="2291" ht="12.75" customHeight="1" x14ac:dyDescent="0.25"/>
    <row r="2292" ht="12.75" customHeight="1" x14ac:dyDescent="0.25"/>
    <row r="2293" ht="12.75" customHeight="1" x14ac:dyDescent="0.25"/>
    <row r="2294" ht="12.75" customHeight="1" x14ac:dyDescent="0.25"/>
    <row r="2295" ht="12.75" customHeight="1" x14ac:dyDescent="0.25"/>
    <row r="2296" ht="12.75" customHeight="1" x14ac:dyDescent="0.25"/>
    <row r="2297" ht="12.75" customHeight="1" x14ac:dyDescent="0.25"/>
    <row r="2298" ht="12.75" customHeight="1" x14ac:dyDescent="0.25"/>
    <row r="2299" ht="12.75" customHeight="1" x14ac:dyDescent="0.25"/>
    <row r="2300" ht="12.75" customHeight="1" x14ac:dyDescent="0.25"/>
    <row r="2301" ht="12.75" customHeight="1" x14ac:dyDescent="0.25"/>
    <row r="2302" ht="12.75" customHeight="1" x14ac:dyDescent="0.25"/>
    <row r="2303" ht="12.75" customHeight="1" x14ac:dyDescent="0.25"/>
    <row r="2304" ht="12.75" customHeight="1" x14ac:dyDescent="0.25"/>
    <row r="2305" ht="12.75" customHeight="1" x14ac:dyDescent="0.25"/>
    <row r="2306" ht="12.75" customHeight="1" x14ac:dyDescent="0.25"/>
    <row r="2307" ht="12.75" customHeight="1" x14ac:dyDescent="0.25"/>
    <row r="2308" ht="12.75" customHeight="1" x14ac:dyDescent="0.25"/>
    <row r="2309" ht="12.75" customHeight="1" x14ac:dyDescent="0.25"/>
    <row r="2310" ht="12.75" customHeight="1" x14ac:dyDescent="0.25"/>
    <row r="2311" ht="12.75" customHeight="1" x14ac:dyDescent="0.25"/>
    <row r="2312" ht="12.75" customHeight="1" x14ac:dyDescent="0.25"/>
    <row r="2313" ht="12.75" customHeight="1" x14ac:dyDescent="0.25"/>
    <row r="2314" ht="12.75" customHeight="1" x14ac:dyDescent="0.25"/>
    <row r="2315" ht="12.75" customHeight="1" x14ac:dyDescent="0.25"/>
    <row r="2316" ht="12.75" customHeight="1" x14ac:dyDescent="0.25"/>
    <row r="2317" ht="12.75" customHeight="1" x14ac:dyDescent="0.25"/>
    <row r="2318" ht="12.75" customHeight="1" x14ac:dyDescent="0.25"/>
    <row r="2319" ht="12.75" customHeight="1" x14ac:dyDescent="0.25"/>
    <row r="2320" ht="12.75" customHeight="1" x14ac:dyDescent="0.25"/>
    <row r="2321" ht="12.75" customHeight="1" x14ac:dyDescent="0.25"/>
    <row r="2322" ht="12.75" customHeight="1" x14ac:dyDescent="0.25"/>
    <row r="2323" ht="12.75" customHeight="1" x14ac:dyDescent="0.25"/>
    <row r="2324" ht="12.75" customHeight="1" x14ac:dyDescent="0.25"/>
    <row r="2325" ht="12.75" customHeight="1" x14ac:dyDescent="0.25"/>
    <row r="2326" ht="12.75" customHeight="1" x14ac:dyDescent="0.25"/>
    <row r="2327" ht="12.75" customHeight="1" x14ac:dyDescent="0.25"/>
    <row r="2328" ht="12.75" customHeight="1" x14ac:dyDescent="0.25"/>
    <row r="2329" ht="12.75" customHeight="1" x14ac:dyDescent="0.25"/>
    <row r="2330" ht="12.75" customHeight="1" x14ac:dyDescent="0.25"/>
    <row r="2331" ht="12.75" customHeight="1" x14ac:dyDescent="0.25"/>
    <row r="2332" ht="12.75" customHeight="1" x14ac:dyDescent="0.25"/>
    <row r="2333" ht="12.75" customHeight="1" x14ac:dyDescent="0.25"/>
    <row r="2334" ht="12.75" customHeight="1" x14ac:dyDescent="0.25"/>
    <row r="2335" ht="12.75" customHeight="1" x14ac:dyDescent="0.25"/>
    <row r="2336" ht="12.75" customHeight="1" x14ac:dyDescent="0.25"/>
    <row r="2337" ht="12.75" customHeight="1" x14ac:dyDescent="0.25"/>
    <row r="2338" ht="12.75" customHeight="1" x14ac:dyDescent="0.25"/>
    <row r="2339" ht="12.75" customHeight="1" x14ac:dyDescent="0.25"/>
    <row r="2340" ht="12.75" customHeight="1" x14ac:dyDescent="0.25"/>
    <row r="2341" ht="12.75" customHeight="1" x14ac:dyDescent="0.25"/>
    <row r="2342" ht="12.75" customHeight="1" x14ac:dyDescent="0.25"/>
    <row r="2343" ht="12.75" customHeight="1" x14ac:dyDescent="0.25"/>
    <row r="2344" ht="12.75" customHeight="1" x14ac:dyDescent="0.25"/>
    <row r="2345" ht="12.75" customHeight="1" x14ac:dyDescent="0.25"/>
    <row r="2346" ht="12.75" customHeight="1" x14ac:dyDescent="0.25"/>
    <row r="2347" ht="12.75" customHeight="1" x14ac:dyDescent="0.25"/>
    <row r="2348" ht="12.75" customHeight="1" x14ac:dyDescent="0.25"/>
    <row r="2349" ht="12.75" customHeight="1" x14ac:dyDescent="0.25"/>
    <row r="2350" ht="12.75" customHeight="1" x14ac:dyDescent="0.25"/>
    <row r="2351" ht="12.75" customHeight="1" x14ac:dyDescent="0.25"/>
    <row r="2352" ht="12.75" customHeight="1" x14ac:dyDescent="0.25"/>
    <row r="2353" ht="12.75" customHeight="1" x14ac:dyDescent="0.25"/>
    <row r="2354" ht="12.75" customHeight="1" x14ac:dyDescent="0.25"/>
    <row r="2355" ht="12.75" customHeight="1" x14ac:dyDescent="0.25"/>
    <row r="2356" ht="12.75" customHeight="1" x14ac:dyDescent="0.25"/>
    <row r="2357" ht="12.75" customHeight="1" x14ac:dyDescent="0.25"/>
    <row r="2358" ht="12.75" customHeight="1" x14ac:dyDescent="0.25"/>
    <row r="2359" ht="12.75" customHeight="1" x14ac:dyDescent="0.25"/>
    <row r="2360" ht="12.75" customHeight="1" x14ac:dyDescent="0.25"/>
    <row r="2361" ht="12.75" customHeight="1" x14ac:dyDescent="0.25"/>
    <row r="2362" ht="12.75" customHeight="1" x14ac:dyDescent="0.25"/>
    <row r="2363" ht="12.75" customHeight="1" x14ac:dyDescent="0.25"/>
    <row r="2364" ht="12.75" customHeight="1" x14ac:dyDescent="0.25"/>
    <row r="2365" ht="12.75" customHeight="1" x14ac:dyDescent="0.25"/>
    <row r="2366" ht="12.75" customHeight="1" x14ac:dyDescent="0.25"/>
    <row r="2367" ht="12.75" customHeight="1" x14ac:dyDescent="0.25"/>
    <row r="2368" ht="12.75" customHeight="1" x14ac:dyDescent="0.25"/>
    <row r="2369" ht="12.75" customHeight="1" x14ac:dyDescent="0.25"/>
    <row r="2370" ht="12.75" customHeight="1" x14ac:dyDescent="0.25"/>
    <row r="2371" ht="12.75" customHeight="1" x14ac:dyDescent="0.25"/>
    <row r="2372" ht="12.75" customHeight="1" x14ac:dyDescent="0.25"/>
    <row r="2373" ht="12.75" customHeight="1" x14ac:dyDescent="0.25"/>
    <row r="2374" ht="12.75" customHeight="1" x14ac:dyDescent="0.25"/>
    <row r="2375" ht="12.75" customHeight="1" x14ac:dyDescent="0.25"/>
    <row r="2376" ht="12.75" customHeight="1" x14ac:dyDescent="0.25"/>
    <row r="2377" ht="12.75" customHeight="1" x14ac:dyDescent="0.25"/>
    <row r="2378" ht="12.75" customHeight="1" x14ac:dyDescent="0.25"/>
    <row r="2379" ht="12.75" customHeight="1" x14ac:dyDescent="0.25"/>
    <row r="2380" ht="12.75" customHeight="1" x14ac:dyDescent="0.25"/>
    <row r="2381" ht="12.75" customHeight="1" x14ac:dyDescent="0.25"/>
    <row r="2382" ht="12.75" customHeight="1" x14ac:dyDescent="0.25"/>
    <row r="2383" ht="12.75" customHeight="1" x14ac:dyDescent="0.25"/>
    <row r="2384" ht="12.75" customHeight="1" x14ac:dyDescent="0.25"/>
    <row r="2385" ht="12.75" customHeight="1" x14ac:dyDescent="0.25"/>
    <row r="2386" ht="12.75" customHeight="1" x14ac:dyDescent="0.25"/>
    <row r="2387" ht="12.75" customHeight="1" x14ac:dyDescent="0.25"/>
    <row r="2388" ht="12.75" customHeight="1" x14ac:dyDescent="0.25"/>
    <row r="2389" ht="12.75" customHeight="1" x14ac:dyDescent="0.25"/>
    <row r="2390" ht="12.75" customHeight="1" x14ac:dyDescent="0.25"/>
    <row r="2391" ht="12.75" customHeight="1" x14ac:dyDescent="0.25"/>
    <row r="2392" ht="12.75" customHeight="1" x14ac:dyDescent="0.25"/>
    <row r="2393" ht="12.75" customHeight="1" x14ac:dyDescent="0.25"/>
    <row r="2394" ht="12.75" customHeight="1" x14ac:dyDescent="0.25"/>
    <row r="2395" ht="12.75" customHeight="1" x14ac:dyDescent="0.25"/>
    <row r="2396" ht="12.75" customHeight="1" x14ac:dyDescent="0.25"/>
    <row r="2397" ht="12.75" customHeight="1" x14ac:dyDescent="0.25"/>
    <row r="2398" ht="12.75" customHeight="1" x14ac:dyDescent="0.25"/>
    <row r="2399" ht="12.75" customHeight="1" x14ac:dyDescent="0.25"/>
    <row r="2400" ht="12.75" customHeight="1" x14ac:dyDescent="0.25"/>
    <row r="2401" ht="12.75" customHeight="1" x14ac:dyDescent="0.25"/>
    <row r="2402" ht="12.75" customHeight="1" x14ac:dyDescent="0.25"/>
    <row r="2403" ht="12.75" customHeight="1" x14ac:dyDescent="0.25"/>
    <row r="2404" ht="12.75" customHeight="1" x14ac:dyDescent="0.25"/>
    <row r="2405" ht="12.75" customHeight="1" x14ac:dyDescent="0.25"/>
    <row r="2406" ht="12.75" customHeight="1" x14ac:dyDescent="0.25"/>
    <row r="2407" ht="12.75" customHeight="1" x14ac:dyDescent="0.25"/>
    <row r="2408" ht="12.75" customHeight="1" x14ac:dyDescent="0.25"/>
    <row r="2409" ht="12.75" customHeight="1" x14ac:dyDescent="0.25"/>
    <row r="2410" ht="12.75" customHeight="1" x14ac:dyDescent="0.25"/>
    <row r="2411" ht="12.75" customHeight="1" x14ac:dyDescent="0.25"/>
    <row r="2412" ht="12.75" customHeight="1" x14ac:dyDescent="0.25"/>
    <row r="2413" ht="12.75" customHeight="1" x14ac:dyDescent="0.25"/>
    <row r="2414" ht="12.75" customHeight="1" x14ac:dyDescent="0.25"/>
    <row r="2415" ht="12.75" customHeight="1" x14ac:dyDescent="0.25"/>
    <row r="2416" ht="12.75" customHeight="1" x14ac:dyDescent="0.25"/>
    <row r="2417" ht="12.75" customHeight="1" x14ac:dyDescent="0.25"/>
    <row r="2418" ht="12.75" customHeight="1" x14ac:dyDescent="0.25"/>
    <row r="2419" ht="12.75" customHeight="1" x14ac:dyDescent="0.25"/>
    <row r="2420" ht="12.75" customHeight="1" x14ac:dyDescent="0.25"/>
    <row r="2421" ht="12.75" customHeight="1" x14ac:dyDescent="0.25"/>
    <row r="2422" ht="12.75" customHeight="1" x14ac:dyDescent="0.25"/>
    <row r="2423" ht="12.75" customHeight="1" x14ac:dyDescent="0.25"/>
    <row r="2424" ht="12.75" customHeight="1" x14ac:dyDescent="0.25"/>
    <row r="2425" ht="12.75" customHeight="1" x14ac:dyDescent="0.25"/>
    <row r="2426" ht="12.75" customHeight="1" x14ac:dyDescent="0.25"/>
    <row r="2427" ht="12.75" customHeight="1" x14ac:dyDescent="0.25"/>
    <row r="2428" ht="12.75" customHeight="1" x14ac:dyDescent="0.25"/>
    <row r="2429" ht="12.75" customHeight="1" x14ac:dyDescent="0.25"/>
    <row r="2430" ht="12.75" customHeight="1" x14ac:dyDescent="0.25"/>
    <row r="2431" ht="12.75" customHeight="1" x14ac:dyDescent="0.25"/>
    <row r="2432" ht="12.75" customHeight="1" x14ac:dyDescent="0.25"/>
    <row r="2433" ht="12.75" customHeight="1" x14ac:dyDescent="0.25"/>
    <row r="2434" ht="12.75" customHeight="1" x14ac:dyDescent="0.25"/>
    <row r="2435" ht="12.75" customHeight="1" x14ac:dyDescent="0.25"/>
    <row r="2436" ht="12.75" customHeight="1" x14ac:dyDescent="0.25"/>
    <row r="2437" ht="12.75" customHeight="1" x14ac:dyDescent="0.25"/>
    <row r="2438" ht="12.75" customHeight="1" x14ac:dyDescent="0.25"/>
    <row r="2439" ht="12.75" customHeight="1" x14ac:dyDescent="0.25"/>
    <row r="2440" ht="12.75" customHeight="1" x14ac:dyDescent="0.25"/>
    <row r="2441" ht="12.75" customHeight="1" x14ac:dyDescent="0.25"/>
    <row r="2442" ht="12.75" customHeight="1" x14ac:dyDescent="0.25"/>
    <row r="2443" ht="12.75" customHeight="1" x14ac:dyDescent="0.25"/>
    <row r="2444" ht="12.75" customHeight="1" x14ac:dyDescent="0.25"/>
    <row r="2445" ht="12.75" customHeight="1" x14ac:dyDescent="0.25"/>
    <row r="2446" ht="12.75" customHeight="1" x14ac:dyDescent="0.25"/>
    <row r="2447" ht="12.75" customHeight="1" x14ac:dyDescent="0.25"/>
    <row r="2448" ht="12.75" customHeight="1" x14ac:dyDescent="0.25"/>
    <row r="2449" ht="12.75" customHeight="1" x14ac:dyDescent="0.25"/>
    <row r="2450" ht="12.75" customHeight="1" x14ac:dyDescent="0.25"/>
    <row r="2451" ht="12.75" customHeight="1" x14ac:dyDescent="0.25"/>
    <row r="2452" ht="12.75" customHeight="1" x14ac:dyDescent="0.25"/>
    <row r="2453" ht="12.75" customHeight="1" x14ac:dyDescent="0.25"/>
    <row r="2454" ht="12.75" customHeight="1" x14ac:dyDescent="0.25"/>
    <row r="2455" ht="12.75" customHeight="1" x14ac:dyDescent="0.25"/>
    <row r="2456" ht="12.75" customHeight="1" x14ac:dyDescent="0.25"/>
    <row r="2457" ht="12.75" customHeight="1" x14ac:dyDescent="0.25"/>
    <row r="2458" ht="12.75" customHeight="1" x14ac:dyDescent="0.25"/>
    <row r="2459" ht="12.75" customHeight="1" x14ac:dyDescent="0.25"/>
    <row r="2460" ht="12.75" customHeight="1" x14ac:dyDescent="0.25"/>
    <row r="2461" ht="12.75" customHeight="1" x14ac:dyDescent="0.25"/>
    <row r="2462" ht="12.75" customHeight="1" x14ac:dyDescent="0.25"/>
    <row r="2463" ht="12.75" customHeight="1" x14ac:dyDescent="0.25"/>
    <row r="2464" ht="12.75" customHeight="1" x14ac:dyDescent="0.25"/>
    <row r="2465" ht="12.75" customHeight="1" x14ac:dyDescent="0.25"/>
    <row r="2466" ht="12.75" customHeight="1" x14ac:dyDescent="0.25"/>
    <row r="2467" ht="12.75" customHeight="1" x14ac:dyDescent="0.25"/>
    <row r="2468" ht="12.75" customHeight="1" x14ac:dyDescent="0.25"/>
    <row r="2469" ht="12.75" customHeight="1" x14ac:dyDescent="0.25"/>
    <row r="2470" ht="12.75" customHeight="1" x14ac:dyDescent="0.25"/>
    <row r="2471" ht="12.75" customHeight="1" x14ac:dyDescent="0.25"/>
    <row r="2472" ht="12.75" customHeight="1" x14ac:dyDescent="0.25"/>
    <row r="2473" ht="12.75" customHeight="1" x14ac:dyDescent="0.25"/>
    <row r="2474" ht="12.75" customHeight="1" x14ac:dyDescent="0.25"/>
    <row r="2475" ht="12.75" customHeight="1" x14ac:dyDescent="0.25"/>
    <row r="2476" ht="12.75" customHeight="1" x14ac:dyDescent="0.25"/>
    <row r="2477" ht="12.75" customHeight="1" x14ac:dyDescent="0.25"/>
    <row r="2478" ht="12.75" customHeight="1" x14ac:dyDescent="0.25"/>
    <row r="2479" ht="12.75" customHeight="1" x14ac:dyDescent="0.25"/>
    <row r="2480" ht="12.75" customHeight="1" x14ac:dyDescent="0.25"/>
    <row r="2481" ht="12.75" customHeight="1" x14ac:dyDescent="0.25"/>
    <row r="2482" ht="12.75" customHeight="1" x14ac:dyDescent="0.25"/>
    <row r="2483" ht="12.75" customHeight="1" x14ac:dyDescent="0.25"/>
    <row r="2484" ht="12.75" customHeight="1" x14ac:dyDescent="0.25"/>
    <row r="2485" ht="12.75" customHeight="1" x14ac:dyDescent="0.25"/>
    <row r="2486" ht="12.75" customHeight="1" x14ac:dyDescent="0.25"/>
    <row r="2487" ht="12.75" customHeight="1" x14ac:dyDescent="0.25"/>
    <row r="2488" ht="12.75" customHeight="1" x14ac:dyDescent="0.25"/>
    <row r="2489" ht="12.75" customHeight="1" x14ac:dyDescent="0.25"/>
    <row r="2490" ht="12.75" customHeight="1" x14ac:dyDescent="0.25"/>
    <row r="2491" ht="12.75" customHeight="1" x14ac:dyDescent="0.25"/>
    <row r="2492" ht="12.75" customHeight="1" x14ac:dyDescent="0.25"/>
    <row r="2493" ht="12.75" customHeight="1" x14ac:dyDescent="0.25"/>
    <row r="2494" ht="12.75" customHeight="1" x14ac:dyDescent="0.25"/>
    <row r="2495" ht="12.75" customHeight="1" x14ac:dyDescent="0.25"/>
    <row r="2496" ht="12.75" customHeight="1" x14ac:dyDescent="0.25"/>
    <row r="2497" ht="12.75" customHeight="1" x14ac:dyDescent="0.25"/>
    <row r="2498" ht="12.75" customHeight="1" x14ac:dyDescent="0.25"/>
    <row r="2499" ht="12.75" customHeight="1" x14ac:dyDescent="0.25"/>
    <row r="2500" ht="12.75" customHeight="1" x14ac:dyDescent="0.25"/>
    <row r="2501" ht="12.75" customHeight="1" x14ac:dyDescent="0.25"/>
    <row r="2502" ht="12.75" customHeight="1" x14ac:dyDescent="0.25"/>
    <row r="2503" ht="12.75" customHeight="1" x14ac:dyDescent="0.25"/>
    <row r="2504" ht="12.75" customHeight="1" x14ac:dyDescent="0.25"/>
    <row r="2505" ht="12.75" customHeight="1" x14ac:dyDescent="0.25"/>
    <row r="2506" ht="12.75" customHeight="1" x14ac:dyDescent="0.25"/>
    <row r="2507" ht="12.75" customHeight="1" x14ac:dyDescent="0.25"/>
    <row r="2508" ht="12.75" customHeight="1" x14ac:dyDescent="0.25"/>
    <row r="2509" ht="12.75" customHeight="1" x14ac:dyDescent="0.25"/>
    <row r="2510" ht="12.75" customHeight="1" x14ac:dyDescent="0.25"/>
    <row r="2511" ht="12.75" customHeight="1" x14ac:dyDescent="0.25"/>
    <row r="2512" ht="12.75" customHeight="1" x14ac:dyDescent="0.25"/>
    <row r="2513" ht="12.75" customHeight="1" x14ac:dyDescent="0.25"/>
    <row r="2514" ht="12.75" customHeight="1" x14ac:dyDescent="0.25"/>
    <row r="2515" ht="12.75" customHeight="1" x14ac:dyDescent="0.25"/>
    <row r="2516" ht="12.75" customHeight="1" x14ac:dyDescent="0.25"/>
    <row r="2517" ht="12.75" customHeight="1" x14ac:dyDescent="0.25"/>
    <row r="2518" ht="12.75" customHeight="1" x14ac:dyDescent="0.25"/>
    <row r="2519" ht="12.75" customHeight="1" x14ac:dyDescent="0.25"/>
    <row r="2520" ht="12.75" customHeight="1" x14ac:dyDescent="0.25"/>
    <row r="2521" ht="12.75" customHeight="1" x14ac:dyDescent="0.25"/>
    <row r="2522" ht="12.75" customHeight="1" x14ac:dyDescent="0.25"/>
    <row r="2523" ht="12.75" customHeight="1" x14ac:dyDescent="0.25"/>
    <row r="2524" ht="12.75" customHeight="1" x14ac:dyDescent="0.25"/>
    <row r="2525" ht="12.75" customHeight="1" x14ac:dyDescent="0.25"/>
    <row r="2526" ht="12.75" customHeight="1" x14ac:dyDescent="0.25"/>
    <row r="2527" ht="12.75" customHeight="1" x14ac:dyDescent="0.25"/>
    <row r="2528" ht="12.75" customHeight="1" x14ac:dyDescent="0.25"/>
    <row r="2529" ht="12.75" customHeight="1" x14ac:dyDescent="0.25"/>
    <row r="2530" ht="12.75" customHeight="1" x14ac:dyDescent="0.25"/>
    <row r="2531" ht="12.75" customHeight="1" x14ac:dyDescent="0.25"/>
    <row r="2532" ht="12.75" customHeight="1" x14ac:dyDescent="0.25"/>
    <row r="2533" ht="12.75" customHeight="1" x14ac:dyDescent="0.25"/>
    <row r="2534" ht="12.75" customHeight="1" x14ac:dyDescent="0.25"/>
    <row r="2535" ht="12.75" customHeight="1" x14ac:dyDescent="0.25"/>
    <row r="2536" ht="12.75" customHeight="1" x14ac:dyDescent="0.25"/>
    <row r="2537" ht="12.75" customHeight="1" x14ac:dyDescent="0.25"/>
    <row r="2538" ht="12.75" customHeight="1" x14ac:dyDescent="0.25"/>
    <row r="2539" ht="12.75" customHeight="1" x14ac:dyDescent="0.25"/>
    <row r="2540" ht="12.75" customHeight="1" x14ac:dyDescent="0.25"/>
    <row r="2541" ht="12.75" customHeight="1" x14ac:dyDescent="0.25"/>
    <row r="2542" ht="12.75" customHeight="1" x14ac:dyDescent="0.25"/>
    <row r="2543" ht="12.75" customHeight="1" x14ac:dyDescent="0.25"/>
    <row r="2544" ht="12.75" customHeight="1" x14ac:dyDescent="0.25"/>
    <row r="2545" ht="12.75" customHeight="1" x14ac:dyDescent="0.25"/>
    <row r="2546" ht="12.75" customHeight="1" x14ac:dyDescent="0.25"/>
    <row r="2547" ht="12.75" customHeight="1" x14ac:dyDescent="0.25"/>
    <row r="2548" ht="12.75" customHeight="1" x14ac:dyDescent="0.25"/>
    <row r="2549" ht="12.75" customHeight="1" x14ac:dyDescent="0.25"/>
    <row r="2550" ht="12.75" customHeight="1" x14ac:dyDescent="0.25"/>
    <row r="2551" ht="12.75" customHeight="1" x14ac:dyDescent="0.25"/>
    <row r="2552" ht="12.75" customHeight="1" x14ac:dyDescent="0.25"/>
    <row r="2553" ht="12.75" customHeight="1" x14ac:dyDescent="0.25"/>
    <row r="2554" ht="12.75" customHeight="1" x14ac:dyDescent="0.25"/>
    <row r="2555" ht="12.75" customHeight="1" x14ac:dyDescent="0.25"/>
    <row r="2556" ht="12.75" customHeight="1" x14ac:dyDescent="0.25"/>
    <row r="2557" ht="12.75" customHeight="1" x14ac:dyDescent="0.25"/>
    <row r="2558" ht="12.75" customHeight="1" x14ac:dyDescent="0.25"/>
    <row r="2559" ht="12.75" customHeight="1" x14ac:dyDescent="0.25"/>
    <row r="2560" ht="12.75" customHeight="1" x14ac:dyDescent="0.25"/>
    <row r="2561" ht="12.75" customHeight="1" x14ac:dyDescent="0.25"/>
    <row r="2562" ht="12.75" customHeight="1" x14ac:dyDescent="0.25"/>
    <row r="2563" ht="12.75" customHeight="1" x14ac:dyDescent="0.25"/>
    <row r="2564" ht="12.75" customHeight="1" x14ac:dyDescent="0.25"/>
    <row r="2565" ht="12.75" customHeight="1" x14ac:dyDescent="0.25"/>
    <row r="2566" ht="12.75" customHeight="1" x14ac:dyDescent="0.25"/>
    <row r="2567" ht="12.75" customHeight="1" x14ac:dyDescent="0.25"/>
    <row r="2568" ht="12.75" customHeight="1" x14ac:dyDescent="0.25"/>
    <row r="2569" ht="12.75" customHeight="1" x14ac:dyDescent="0.25"/>
    <row r="2570" ht="12.75" customHeight="1" x14ac:dyDescent="0.25"/>
    <row r="2571" ht="12.75" customHeight="1" x14ac:dyDescent="0.25"/>
    <row r="2572" ht="12.75" customHeight="1" x14ac:dyDescent="0.25"/>
    <row r="2573" ht="12.75" customHeight="1" x14ac:dyDescent="0.25"/>
    <row r="2574" ht="12.75" customHeight="1" x14ac:dyDescent="0.25"/>
    <row r="2575" ht="12.75" customHeight="1" x14ac:dyDescent="0.25"/>
    <row r="2576" ht="12.75" customHeight="1" x14ac:dyDescent="0.25"/>
    <row r="2577" ht="12.75" customHeight="1" x14ac:dyDescent="0.25"/>
    <row r="2578" ht="12.75" customHeight="1" x14ac:dyDescent="0.25"/>
    <row r="2579" ht="12.75" customHeight="1" x14ac:dyDescent="0.25"/>
    <row r="2580" ht="12.75" customHeight="1" x14ac:dyDescent="0.25"/>
    <row r="2581" ht="12.75" customHeight="1" x14ac:dyDescent="0.25"/>
    <row r="2582" ht="12.75" customHeight="1" x14ac:dyDescent="0.25"/>
    <row r="2583" ht="12.75" customHeight="1" x14ac:dyDescent="0.25"/>
    <row r="2584" ht="12.75" customHeight="1" x14ac:dyDescent="0.25"/>
    <row r="2585" ht="12.75" customHeight="1" x14ac:dyDescent="0.25"/>
    <row r="2586" ht="12.75" customHeight="1" x14ac:dyDescent="0.25"/>
    <row r="2587" ht="12.75" customHeight="1" x14ac:dyDescent="0.25"/>
    <row r="2588" ht="12.75" customHeight="1" x14ac:dyDescent="0.25"/>
    <row r="2589" ht="12.75" customHeight="1" x14ac:dyDescent="0.25"/>
    <row r="2590" ht="12.75" customHeight="1" x14ac:dyDescent="0.25"/>
    <row r="2591" ht="12.75" customHeight="1" x14ac:dyDescent="0.25"/>
    <row r="2592" ht="12.75" customHeight="1" x14ac:dyDescent="0.25"/>
    <row r="2593" ht="12.75" customHeight="1" x14ac:dyDescent="0.25"/>
    <row r="2594" ht="12.75" customHeight="1" x14ac:dyDescent="0.25"/>
    <row r="2595" ht="12.75" customHeight="1" x14ac:dyDescent="0.25"/>
    <row r="2596" ht="12.75" customHeight="1" x14ac:dyDescent="0.25"/>
    <row r="2597" ht="12.75" customHeight="1" x14ac:dyDescent="0.25"/>
    <row r="2598" ht="12.75" customHeight="1" x14ac:dyDescent="0.25"/>
    <row r="2599" ht="12.75" customHeight="1" x14ac:dyDescent="0.25"/>
    <row r="2600" ht="12.75" customHeight="1" x14ac:dyDescent="0.25"/>
    <row r="2601" ht="12.75" customHeight="1" x14ac:dyDescent="0.25"/>
    <row r="2602" ht="12.75" customHeight="1" x14ac:dyDescent="0.25"/>
    <row r="2603" ht="12.75" customHeight="1" x14ac:dyDescent="0.25"/>
    <row r="2604" ht="12.75" customHeight="1" x14ac:dyDescent="0.25"/>
    <row r="2605" ht="12.75" customHeight="1" x14ac:dyDescent="0.25"/>
    <row r="2606" ht="12.75" customHeight="1" x14ac:dyDescent="0.25"/>
    <row r="2607" ht="12.75" customHeight="1" x14ac:dyDescent="0.25"/>
    <row r="2608" ht="12.75" customHeight="1" x14ac:dyDescent="0.25"/>
    <row r="2609" ht="12.75" customHeight="1" x14ac:dyDescent="0.25"/>
    <row r="2610" ht="12.75" customHeight="1" x14ac:dyDescent="0.25"/>
    <row r="2611" ht="12.75" customHeight="1" x14ac:dyDescent="0.25"/>
    <row r="2612" ht="12.75" customHeight="1" x14ac:dyDescent="0.25"/>
    <row r="2613" ht="12.75" customHeight="1" x14ac:dyDescent="0.25"/>
    <row r="2614" ht="12.75" customHeight="1" x14ac:dyDescent="0.25"/>
    <row r="2615" ht="12.75" customHeight="1" x14ac:dyDescent="0.25"/>
    <row r="2616" ht="12.75" customHeight="1" x14ac:dyDescent="0.25"/>
    <row r="2617" ht="12.75" customHeight="1" x14ac:dyDescent="0.25"/>
    <row r="2618" ht="12.75" customHeight="1" x14ac:dyDescent="0.25"/>
    <row r="2619" ht="12.75" customHeight="1" x14ac:dyDescent="0.25"/>
    <row r="2620" ht="12.75" customHeight="1" x14ac:dyDescent="0.25"/>
    <row r="2621" ht="12.75" customHeight="1" x14ac:dyDescent="0.25"/>
    <row r="2622" ht="12.75" customHeight="1" x14ac:dyDescent="0.25"/>
    <row r="2623" ht="12.75" customHeight="1" x14ac:dyDescent="0.25"/>
    <row r="2624" ht="12.75" customHeight="1" x14ac:dyDescent="0.25"/>
    <row r="2625" ht="12.75" customHeight="1" x14ac:dyDescent="0.25"/>
    <row r="2626" ht="12.75" customHeight="1" x14ac:dyDescent="0.25"/>
    <row r="2627" ht="12.75" customHeight="1" x14ac:dyDescent="0.25"/>
    <row r="2628" ht="12.75" customHeight="1" x14ac:dyDescent="0.25"/>
    <row r="2629" ht="12.75" customHeight="1" x14ac:dyDescent="0.25"/>
    <row r="2630" ht="12.75" customHeight="1" x14ac:dyDescent="0.25"/>
    <row r="2631" ht="12.75" customHeight="1" x14ac:dyDescent="0.25"/>
    <row r="2632" ht="12.75" customHeight="1" x14ac:dyDescent="0.25"/>
    <row r="2633" ht="12.75" customHeight="1" x14ac:dyDescent="0.25"/>
    <row r="2634" ht="12.75" customHeight="1" x14ac:dyDescent="0.25"/>
    <row r="2635" ht="12.75" customHeight="1" x14ac:dyDescent="0.25"/>
    <row r="2636" ht="12.75" customHeight="1" x14ac:dyDescent="0.25"/>
    <row r="2637" ht="12.75" customHeight="1" x14ac:dyDescent="0.25"/>
    <row r="2638" ht="12.75" customHeight="1" x14ac:dyDescent="0.25"/>
    <row r="2639" ht="12.75" customHeight="1" x14ac:dyDescent="0.25"/>
    <row r="2640" ht="12.75" customHeight="1" x14ac:dyDescent="0.25"/>
    <row r="2641" ht="12.75" customHeight="1" x14ac:dyDescent="0.25"/>
    <row r="2642" ht="12.75" customHeight="1" x14ac:dyDescent="0.25"/>
    <row r="2643" ht="12.75" customHeight="1" x14ac:dyDescent="0.25"/>
    <row r="2644" ht="12.75" customHeight="1" x14ac:dyDescent="0.25"/>
    <row r="2645" ht="12.75" customHeight="1" x14ac:dyDescent="0.25"/>
    <row r="2646" ht="12.75" customHeight="1" x14ac:dyDescent="0.25"/>
    <row r="2647" ht="12.75" customHeight="1" x14ac:dyDescent="0.25"/>
    <row r="2648" ht="12.75" customHeight="1" x14ac:dyDescent="0.25"/>
    <row r="2649" ht="12.75" customHeight="1" x14ac:dyDescent="0.25"/>
    <row r="2650" ht="12.75" customHeight="1" x14ac:dyDescent="0.25"/>
    <row r="2651" ht="12.75" customHeight="1" x14ac:dyDescent="0.25"/>
    <row r="2652" ht="12.75" customHeight="1" x14ac:dyDescent="0.25"/>
    <row r="2653" ht="12.75" customHeight="1" x14ac:dyDescent="0.25"/>
    <row r="2654" ht="12.75" customHeight="1" x14ac:dyDescent="0.25"/>
    <row r="2655" ht="12.75" customHeight="1" x14ac:dyDescent="0.25"/>
    <row r="2656" ht="12.75" customHeight="1" x14ac:dyDescent="0.25"/>
    <row r="2657" ht="12.75" customHeight="1" x14ac:dyDescent="0.25"/>
    <row r="2658" ht="12.75" customHeight="1" x14ac:dyDescent="0.25"/>
    <row r="2659" ht="12.75" customHeight="1" x14ac:dyDescent="0.25"/>
    <row r="2660" ht="12.75" customHeight="1" x14ac:dyDescent="0.25"/>
    <row r="2661" ht="12.75" customHeight="1" x14ac:dyDescent="0.25"/>
    <row r="2662" ht="12.75" customHeight="1" x14ac:dyDescent="0.25"/>
    <row r="2663" ht="12.75" customHeight="1" x14ac:dyDescent="0.25"/>
    <row r="2664" ht="12.75" customHeight="1" x14ac:dyDescent="0.25"/>
    <row r="2665" ht="12.75" customHeight="1" x14ac:dyDescent="0.25"/>
    <row r="2666" ht="12.75" customHeight="1" x14ac:dyDescent="0.25"/>
    <row r="2667" ht="12.75" customHeight="1" x14ac:dyDescent="0.25"/>
    <row r="2668" ht="12.75" customHeight="1" x14ac:dyDescent="0.25"/>
    <row r="2669" ht="12.75" customHeight="1" x14ac:dyDescent="0.25"/>
    <row r="2670" ht="12.75" customHeight="1" x14ac:dyDescent="0.25"/>
    <row r="2671" ht="12.75" customHeight="1" x14ac:dyDescent="0.25"/>
    <row r="2672" ht="12.75" customHeight="1" x14ac:dyDescent="0.25"/>
    <row r="2673" ht="12.75" customHeight="1" x14ac:dyDescent="0.25"/>
    <row r="2674" ht="12.75" customHeight="1" x14ac:dyDescent="0.25"/>
    <row r="2675" ht="12.75" customHeight="1" x14ac:dyDescent="0.25"/>
    <row r="2676" ht="12.75" customHeight="1" x14ac:dyDescent="0.25"/>
    <row r="2677" ht="12.75" customHeight="1" x14ac:dyDescent="0.25"/>
    <row r="2678" ht="12.75" customHeight="1" x14ac:dyDescent="0.25"/>
    <row r="2679" ht="12.75" customHeight="1" x14ac:dyDescent="0.25"/>
    <row r="2680" ht="12.75" customHeight="1" x14ac:dyDescent="0.25"/>
    <row r="2681" ht="12.75" customHeight="1" x14ac:dyDescent="0.25"/>
    <row r="2682" ht="12.75" customHeight="1" x14ac:dyDescent="0.25"/>
    <row r="2683" ht="12.75" customHeight="1" x14ac:dyDescent="0.25"/>
    <row r="2684" ht="12.75" customHeight="1" x14ac:dyDescent="0.25"/>
    <row r="2685" ht="12.75" customHeight="1" x14ac:dyDescent="0.25"/>
    <row r="2686" ht="12.75" customHeight="1" x14ac:dyDescent="0.25"/>
    <row r="2687" ht="12.75" customHeight="1" x14ac:dyDescent="0.25"/>
    <row r="2688" ht="12.75" customHeight="1" x14ac:dyDescent="0.25"/>
    <row r="2689" ht="12.75" customHeight="1" x14ac:dyDescent="0.25"/>
    <row r="2690" ht="12.75" customHeight="1" x14ac:dyDescent="0.25"/>
    <row r="2691" ht="12.75" customHeight="1" x14ac:dyDescent="0.25"/>
    <row r="2692" ht="12.75" customHeight="1" x14ac:dyDescent="0.25"/>
    <row r="2693" ht="12.75" customHeight="1" x14ac:dyDescent="0.25"/>
    <row r="2694" ht="12.75" customHeight="1" x14ac:dyDescent="0.25"/>
    <row r="2695" ht="12.75" customHeight="1" x14ac:dyDescent="0.25"/>
    <row r="2696" ht="12.75" customHeight="1" x14ac:dyDescent="0.25"/>
    <row r="2697" ht="12.75" customHeight="1" x14ac:dyDescent="0.25"/>
    <row r="2698" ht="12.75" customHeight="1" x14ac:dyDescent="0.25"/>
    <row r="2699" ht="12.75" customHeight="1" x14ac:dyDescent="0.25"/>
    <row r="2700" ht="12.75" customHeight="1" x14ac:dyDescent="0.25"/>
    <row r="2701" ht="12.75" customHeight="1" x14ac:dyDescent="0.25"/>
    <row r="2702" ht="12.75" customHeight="1" x14ac:dyDescent="0.25"/>
    <row r="2703" ht="12.75" customHeight="1" x14ac:dyDescent="0.25"/>
    <row r="2704" ht="12.75" customHeight="1" x14ac:dyDescent="0.25"/>
    <row r="2705" ht="12.75" customHeight="1" x14ac:dyDescent="0.25"/>
    <row r="2706" ht="12.75" customHeight="1" x14ac:dyDescent="0.25"/>
    <row r="2707" ht="12.75" customHeight="1" x14ac:dyDescent="0.25"/>
    <row r="2708" ht="12.75" customHeight="1" x14ac:dyDescent="0.25"/>
    <row r="2709" ht="12.75" customHeight="1" x14ac:dyDescent="0.25"/>
    <row r="2710" ht="12.75" customHeight="1" x14ac:dyDescent="0.25"/>
    <row r="2711" ht="12.75" customHeight="1" x14ac:dyDescent="0.25"/>
    <row r="2712" ht="12.75" customHeight="1" x14ac:dyDescent="0.25"/>
    <row r="2713" ht="12.75" customHeight="1" x14ac:dyDescent="0.25"/>
    <row r="2714" ht="12.75" customHeight="1" x14ac:dyDescent="0.25"/>
    <row r="2715" ht="12.75" customHeight="1" x14ac:dyDescent="0.25"/>
    <row r="2716" ht="12.75" customHeight="1" x14ac:dyDescent="0.25"/>
    <row r="2717" ht="12.75" customHeight="1" x14ac:dyDescent="0.25"/>
    <row r="2718" ht="12.75" customHeight="1" x14ac:dyDescent="0.25"/>
    <row r="2719" ht="12.75" customHeight="1" x14ac:dyDescent="0.25"/>
    <row r="2720" ht="12.75" customHeight="1" x14ac:dyDescent="0.25"/>
    <row r="2721" ht="12.75" customHeight="1" x14ac:dyDescent="0.25"/>
    <row r="2722" ht="12.75" customHeight="1" x14ac:dyDescent="0.25"/>
    <row r="2723" ht="12.75" customHeight="1" x14ac:dyDescent="0.25"/>
    <row r="2724" ht="12.75" customHeight="1" x14ac:dyDescent="0.25"/>
    <row r="2725" ht="12.75" customHeight="1" x14ac:dyDescent="0.25"/>
    <row r="2726" ht="12.75" customHeight="1" x14ac:dyDescent="0.25"/>
    <row r="2727" ht="12.75" customHeight="1" x14ac:dyDescent="0.25"/>
    <row r="2728" ht="12.75" customHeight="1" x14ac:dyDescent="0.25"/>
    <row r="2729" ht="12.75" customHeight="1" x14ac:dyDescent="0.25"/>
    <row r="2730" ht="12.75" customHeight="1" x14ac:dyDescent="0.25"/>
    <row r="2731" ht="12.75" customHeight="1" x14ac:dyDescent="0.25"/>
    <row r="2732" ht="12.75" customHeight="1" x14ac:dyDescent="0.25"/>
    <row r="2733" ht="12.75" customHeight="1" x14ac:dyDescent="0.25"/>
    <row r="2734" ht="12.75" customHeight="1" x14ac:dyDescent="0.25"/>
    <row r="2735" ht="12.75" customHeight="1" x14ac:dyDescent="0.25"/>
    <row r="2736" ht="12.75" customHeight="1" x14ac:dyDescent="0.25"/>
    <row r="2737" ht="12.75" customHeight="1" x14ac:dyDescent="0.25"/>
    <row r="2738" ht="12.75" customHeight="1" x14ac:dyDescent="0.25"/>
    <row r="2739" ht="12.75" customHeight="1" x14ac:dyDescent="0.25"/>
    <row r="2740" ht="12.75" customHeight="1" x14ac:dyDescent="0.25"/>
    <row r="2741" ht="12.75" customHeight="1" x14ac:dyDescent="0.25"/>
    <row r="2742" ht="12.75" customHeight="1" x14ac:dyDescent="0.25"/>
    <row r="2743" ht="12.75" customHeight="1" x14ac:dyDescent="0.25"/>
    <row r="2744" ht="12.75" customHeight="1" x14ac:dyDescent="0.25"/>
    <row r="2745" ht="12.75" customHeight="1" x14ac:dyDescent="0.25"/>
    <row r="2746" ht="12.75" customHeight="1" x14ac:dyDescent="0.25"/>
    <row r="2747" ht="12.75" customHeight="1" x14ac:dyDescent="0.25"/>
    <row r="2748" ht="12.75" customHeight="1" x14ac:dyDescent="0.25"/>
    <row r="2749" ht="12.75" customHeight="1" x14ac:dyDescent="0.25"/>
    <row r="2750" ht="12.75" customHeight="1" x14ac:dyDescent="0.25"/>
    <row r="2751" ht="12.75" customHeight="1" x14ac:dyDescent="0.25"/>
    <row r="2752" ht="12.75" customHeight="1" x14ac:dyDescent="0.25"/>
    <row r="2753" ht="12.75" customHeight="1" x14ac:dyDescent="0.25"/>
    <row r="2754" ht="12.75" customHeight="1" x14ac:dyDescent="0.25"/>
    <row r="2755" ht="12.75" customHeight="1" x14ac:dyDescent="0.25"/>
    <row r="2756" ht="12.75" customHeight="1" x14ac:dyDescent="0.25"/>
    <row r="2757" ht="12.75" customHeight="1" x14ac:dyDescent="0.25"/>
    <row r="2758" ht="12.75" customHeight="1" x14ac:dyDescent="0.25"/>
    <row r="2759" ht="12.75" customHeight="1" x14ac:dyDescent="0.25"/>
    <row r="2760" ht="12.75" customHeight="1" x14ac:dyDescent="0.25"/>
    <row r="2761" ht="12.75" customHeight="1" x14ac:dyDescent="0.25"/>
    <row r="2762" ht="12.75" customHeight="1" x14ac:dyDescent="0.25"/>
    <row r="2763" ht="12.75" customHeight="1" x14ac:dyDescent="0.25"/>
    <row r="2764" ht="12.75" customHeight="1" x14ac:dyDescent="0.25"/>
    <row r="2765" ht="12.75" customHeight="1" x14ac:dyDescent="0.25"/>
    <row r="2766" ht="12.75" customHeight="1" x14ac:dyDescent="0.25"/>
    <row r="2767" ht="12.75" customHeight="1" x14ac:dyDescent="0.25"/>
    <row r="2768" ht="12.75" customHeight="1" x14ac:dyDescent="0.25"/>
    <row r="2769" ht="12.75" customHeight="1" x14ac:dyDescent="0.25"/>
    <row r="2770" ht="12.75" customHeight="1" x14ac:dyDescent="0.25"/>
    <row r="2771" ht="12.75" customHeight="1" x14ac:dyDescent="0.25"/>
    <row r="2772" ht="12.75" customHeight="1" x14ac:dyDescent="0.25"/>
    <row r="2773" ht="12.75" customHeight="1" x14ac:dyDescent="0.25"/>
    <row r="2774" ht="12.75" customHeight="1" x14ac:dyDescent="0.25"/>
    <row r="2775" ht="12.75" customHeight="1" x14ac:dyDescent="0.25"/>
    <row r="2776" ht="12.75" customHeight="1" x14ac:dyDescent="0.25"/>
    <row r="2777" ht="12.75" customHeight="1" x14ac:dyDescent="0.25"/>
    <row r="2778" ht="12.75" customHeight="1" x14ac:dyDescent="0.25"/>
    <row r="2779" ht="12.75" customHeight="1" x14ac:dyDescent="0.25"/>
    <row r="2780" ht="12.75" customHeight="1" x14ac:dyDescent="0.25"/>
    <row r="2781" ht="12.75" customHeight="1" x14ac:dyDescent="0.25"/>
    <row r="2782" ht="12.75" customHeight="1" x14ac:dyDescent="0.25"/>
    <row r="2783" ht="12.75" customHeight="1" x14ac:dyDescent="0.25"/>
    <row r="2784" ht="12.75" customHeight="1" x14ac:dyDescent="0.25"/>
    <row r="2785" ht="12.75" customHeight="1" x14ac:dyDescent="0.25"/>
    <row r="2786" ht="12.75" customHeight="1" x14ac:dyDescent="0.25"/>
    <row r="2787" ht="12.75" customHeight="1" x14ac:dyDescent="0.25"/>
    <row r="2788" ht="12.75" customHeight="1" x14ac:dyDescent="0.25"/>
    <row r="2789" ht="12.75" customHeight="1" x14ac:dyDescent="0.25"/>
    <row r="2790" ht="12.75" customHeight="1" x14ac:dyDescent="0.25"/>
    <row r="2791" ht="12.75" customHeight="1" x14ac:dyDescent="0.25"/>
    <row r="2792" ht="12.75" customHeight="1" x14ac:dyDescent="0.25"/>
    <row r="2793" ht="12.75" customHeight="1" x14ac:dyDescent="0.25"/>
    <row r="2794" ht="12.75" customHeight="1" x14ac:dyDescent="0.25"/>
    <row r="2795" ht="12.75" customHeight="1" x14ac:dyDescent="0.25"/>
    <row r="2796" ht="12.75" customHeight="1" x14ac:dyDescent="0.25"/>
    <row r="2797" ht="12.75" customHeight="1" x14ac:dyDescent="0.25"/>
    <row r="2798" ht="12.75" customHeight="1" x14ac:dyDescent="0.25"/>
    <row r="2799" ht="12.75" customHeight="1" x14ac:dyDescent="0.25"/>
    <row r="2800" ht="12.75" customHeight="1" x14ac:dyDescent="0.25"/>
    <row r="2801" ht="12.75" customHeight="1" x14ac:dyDescent="0.25"/>
    <row r="2802" ht="12.75" customHeight="1" x14ac:dyDescent="0.25"/>
    <row r="2803" ht="12.75" customHeight="1" x14ac:dyDescent="0.25"/>
    <row r="2804" ht="12.75" customHeight="1" x14ac:dyDescent="0.25"/>
    <row r="2805" ht="12.75" customHeight="1" x14ac:dyDescent="0.25"/>
    <row r="2806" ht="12.75" customHeight="1" x14ac:dyDescent="0.25"/>
    <row r="2807" ht="12.75" customHeight="1" x14ac:dyDescent="0.25"/>
    <row r="2808" ht="12.75" customHeight="1" x14ac:dyDescent="0.25"/>
    <row r="2809" ht="12.75" customHeight="1" x14ac:dyDescent="0.25"/>
    <row r="2810" ht="12.75" customHeight="1" x14ac:dyDescent="0.25"/>
    <row r="2811" ht="12.75" customHeight="1" x14ac:dyDescent="0.25"/>
    <row r="2812" ht="12.75" customHeight="1" x14ac:dyDescent="0.25"/>
    <row r="2813" ht="12.75" customHeight="1" x14ac:dyDescent="0.25"/>
    <row r="2814" ht="12.75" customHeight="1" x14ac:dyDescent="0.25"/>
    <row r="2815" ht="12.75" customHeight="1" x14ac:dyDescent="0.25"/>
    <row r="2816" ht="12.75" customHeight="1" x14ac:dyDescent="0.25"/>
    <row r="2817" ht="12.75" customHeight="1" x14ac:dyDescent="0.25"/>
    <row r="2818" ht="12.75" customHeight="1" x14ac:dyDescent="0.25"/>
    <row r="2819" ht="12.75" customHeight="1" x14ac:dyDescent="0.25"/>
    <row r="2820" ht="12.75" customHeight="1" x14ac:dyDescent="0.25"/>
    <row r="2821" ht="12.75" customHeight="1" x14ac:dyDescent="0.25"/>
    <row r="2822" ht="12.75" customHeight="1" x14ac:dyDescent="0.25"/>
    <row r="2823" ht="12.75" customHeight="1" x14ac:dyDescent="0.25"/>
    <row r="2824" ht="12.75" customHeight="1" x14ac:dyDescent="0.25"/>
    <row r="2825" ht="12.75" customHeight="1" x14ac:dyDescent="0.25"/>
    <row r="2826" ht="12.75" customHeight="1" x14ac:dyDescent="0.25"/>
    <row r="2827" ht="12.75" customHeight="1" x14ac:dyDescent="0.25"/>
    <row r="2828" ht="12.75" customHeight="1" x14ac:dyDescent="0.25"/>
    <row r="2829" ht="12.75" customHeight="1" x14ac:dyDescent="0.25"/>
    <row r="2830" ht="12.75" customHeight="1" x14ac:dyDescent="0.25"/>
    <row r="2831" ht="12.75" customHeight="1" x14ac:dyDescent="0.25"/>
    <row r="2832" ht="12.75" customHeight="1" x14ac:dyDescent="0.25"/>
    <row r="2833" ht="12.75" customHeight="1" x14ac:dyDescent="0.25"/>
    <row r="2834" ht="12.75" customHeight="1" x14ac:dyDescent="0.25"/>
    <row r="2835" ht="12.75" customHeight="1" x14ac:dyDescent="0.25"/>
    <row r="2836" ht="12.75" customHeight="1" x14ac:dyDescent="0.25"/>
    <row r="2837" ht="12.75" customHeight="1" x14ac:dyDescent="0.25"/>
    <row r="2838" ht="12.75" customHeight="1" x14ac:dyDescent="0.25"/>
    <row r="2839" ht="12.75" customHeight="1" x14ac:dyDescent="0.25"/>
    <row r="2840" ht="12.75" customHeight="1" x14ac:dyDescent="0.25"/>
    <row r="2841" ht="12.75" customHeight="1" x14ac:dyDescent="0.25"/>
    <row r="2842" ht="12.75" customHeight="1" x14ac:dyDescent="0.25"/>
    <row r="2843" ht="12.75" customHeight="1" x14ac:dyDescent="0.25"/>
    <row r="2844" ht="12.75" customHeight="1" x14ac:dyDescent="0.25"/>
    <row r="2845" ht="12.75" customHeight="1" x14ac:dyDescent="0.25"/>
    <row r="2846" ht="12.75" customHeight="1" x14ac:dyDescent="0.25"/>
    <row r="2847" ht="12.75" customHeight="1" x14ac:dyDescent="0.25"/>
    <row r="2848" ht="12.75" customHeight="1" x14ac:dyDescent="0.25"/>
    <row r="2849" ht="12.75" customHeight="1" x14ac:dyDescent="0.25"/>
    <row r="2850" ht="12.75" customHeight="1" x14ac:dyDescent="0.25"/>
    <row r="2851" ht="12.75" customHeight="1" x14ac:dyDescent="0.25"/>
    <row r="2852" ht="12.75" customHeight="1" x14ac:dyDescent="0.25"/>
    <row r="2853" ht="12.75" customHeight="1" x14ac:dyDescent="0.25"/>
    <row r="2854" ht="12.75" customHeight="1" x14ac:dyDescent="0.25"/>
    <row r="2855" ht="12.75" customHeight="1" x14ac:dyDescent="0.25"/>
    <row r="2856" ht="12.75" customHeight="1" x14ac:dyDescent="0.25"/>
    <row r="2857" ht="12.75" customHeight="1" x14ac:dyDescent="0.25"/>
    <row r="2858" ht="12.75" customHeight="1" x14ac:dyDescent="0.25"/>
    <row r="2859" ht="12.75" customHeight="1" x14ac:dyDescent="0.25"/>
    <row r="2860" ht="12.75" customHeight="1" x14ac:dyDescent="0.25"/>
    <row r="2861" ht="12.75" customHeight="1" x14ac:dyDescent="0.25"/>
    <row r="2862" ht="12.75" customHeight="1" x14ac:dyDescent="0.25"/>
    <row r="2863" ht="12.75" customHeight="1" x14ac:dyDescent="0.25"/>
    <row r="2864" ht="12.75" customHeight="1" x14ac:dyDescent="0.25"/>
    <row r="2865" ht="12.75" customHeight="1" x14ac:dyDescent="0.25"/>
    <row r="2866" ht="12.75" customHeight="1" x14ac:dyDescent="0.25"/>
    <row r="2867" ht="12.75" customHeight="1" x14ac:dyDescent="0.25"/>
    <row r="2868" ht="12.75" customHeight="1" x14ac:dyDescent="0.25"/>
    <row r="2869" ht="12.75" customHeight="1" x14ac:dyDescent="0.25"/>
    <row r="2870" ht="12.75" customHeight="1" x14ac:dyDescent="0.25"/>
    <row r="2871" ht="12.75" customHeight="1" x14ac:dyDescent="0.25"/>
    <row r="2872" ht="12.75" customHeight="1" x14ac:dyDescent="0.25"/>
    <row r="2873" ht="12.75" customHeight="1" x14ac:dyDescent="0.25"/>
    <row r="2874" ht="12.75" customHeight="1" x14ac:dyDescent="0.25"/>
    <row r="2875" ht="12.75" customHeight="1" x14ac:dyDescent="0.25"/>
    <row r="2876" ht="12.75" customHeight="1" x14ac:dyDescent="0.25"/>
    <row r="2877" ht="12.75" customHeight="1" x14ac:dyDescent="0.25"/>
    <row r="2878" ht="12.75" customHeight="1" x14ac:dyDescent="0.25"/>
    <row r="2879" ht="12.75" customHeight="1" x14ac:dyDescent="0.25"/>
    <row r="2880" ht="12.75" customHeight="1" x14ac:dyDescent="0.25"/>
    <row r="2881" ht="12.75" customHeight="1" x14ac:dyDescent="0.25"/>
    <row r="2882" ht="12.75" customHeight="1" x14ac:dyDescent="0.25"/>
    <row r="2883" ht="12.75" customHeight="1" x14ac:dyDescent="0.25"/>
    <row r="2884" ht="12.75" customHeight="1" x14ac:dyDescent="0.25"/>
    <row r="2885" ht="12.75" customHeight="1" x14ac:dyDescent="0.25"/>
    <row r="2886" ht="12.75" customHeight="1" x14ac:dyDescent="0.25"/>
    <row r="2887" ht="12.75" customHeight="1" x14ac:dyDescent="0.25"/>
    <row r="2888" ht="12.75" customHeight="1" x14ac:dyDescent="0.25"/>
    <row r="2889" ht="12.75" customHeight="1" x14ac:dyDescent="0.25"/>
    <row r="2890" ht="12.75" customHeight="1" x14ac:dyDescent="0.25"/>
    <row r="2891" ht="12.75" customHeight="1" x14ac:dyDescent="0.25"/>
    <row r="2892" ht="12.75" customHeight="1" x14ac:dyDescent="0.25"/>
    <row r="2893" ht="12.75" customHeight="1" x14ac:dyDescent="0.25"/>
    <row r="2894" ht="12.75" customHeight="1" x14ac:dyDescent="0.25"/>
    <row r="2895" ht="12.75" customHeight="1" x14ac:dyDescent="0.25"/>
    <row r="2896" ht="12.75" customHeight="1" x14ac:dyDescent="0.25"/>
    <row r="2897" ht="12.75" customHeight="1" x14ac:dyDescent="0.25"/>
    <row r="2898" ht="12.75" customHeight="1" x14ac:dyDescent="0.25"/>
    <row r="2899" ht="12.75" customHeight="1" x14ac:dyDescent="0.25"/>
    <row r="2900" ht="12.75" customHeight="1" x14ac:dyDescent="0.25"/>
    <row r="2901" ht="12.75" customHeight="1" x14ac:dyDescent="0.25"/>
    <row r="2902" ht="12.75" customHeight="1" x14ac:dyDescent="0.25"/>
    <row r="2903" ht="12.75" customHeight="1" x14ac:dyDescent="0.25"/>
    <row r="2904" ht="12.75" customHeight="1" x14ac:dyDescent="0.25"/>
    <row r="2905" ht="12.75" customHeight="1" x14ac:dyDescent="0.25"/>
    <row r="2906" ht="12.75" customHeight="1" x14ac:dyDescent="0.25"/>
    <row r="2907" ht="12.75" customHeight="1" x14ac:dyDescent="0.25"/>
    <row r="2908" ht="12.75" customHeight="1" x14ac:dyDescent="0.25"/>
    <row r="2909" ht="12.75" customHeight="1" x14ac:dyDescent="0.25"/>
    <row r="2910" ht="12.75" customHeight="1" x14ac:dyDescent="0.25"/>
    <row r="2911" ht="12.75" customHeight="1" x14ac:dyDescent="0.25"/>
    <row r="2912" ht="12.75" customHeight="1" x14ac:dyDescent="0.25"/>
    <row r="2913" ht="12.75" customHeight="1" x14ac:dyDescent="0.25"/>
    <row r="2914" ht="12.75" customHeight="1" x14ac:dyDescent="0.25"/>
    <row r="2915" ht="12.75" customHeight="1" x14ac:dyDescent="0.25"/>
    <row r="2916" ht="12.75" customHeight="1" x14ac:dyDescent="0.25"/>
    <row r="2917" ht="12.75" customHeight="1" x14ac:dyDescent="0.25"/>
    <row r="2918" ht="12.75" customHeight="1" x14ac:dyDescent="0.25"/>
    <row r="2919" ht="12.75" customHeight="1" x14ac:dyDescent="0.25"/>
    <row r="2920" ht="12.75" customHeight="1" x14ac:dyDescent="0.25"/>
    <row r="2921" ht="12.75" customHeight="1" x14ac:dyDescent="0.25"/>
    <row r="2922" ht="12.75" customHeight="1" x14ac:dyDescent="0.25"/>
    <row r="2923" ht="12.75" customHeight="1" x14ac:dyDescent="0.25"/>
    <row r="2924" ht="12.75" customHeight="1" x14ac:dyDescent="0.25"/>
    <row r="2925" ht="12.75" customHeight="1" x14ac:dyDescent="0.25"/>
    <row r="2926" ht="12.75" customHeight="1" x14ac:dyDescent="0.25"/>
    <row r="2927" ht="12.75" customHeight="1" x14ac:dyDescent="0.25"/>
    <row r="2928" ht="12.75" customHeight="1" x14ac:dyDescent="0.25"/>
    <row r="2929" ht="12.75" customHeight="1" x14ac:dyDescent="0.25"/>
    <row r="2930" ht="12.75" customHeight="1" x14ac:dyDescent="0.25"/>
    <row r="2931" ht="12.75" customHeight="1" x14ac:dyDescent="0.25"/>
    <row r="2932" ht="12.75" customHeight="1" x14ac:dyDescent="0.25"/>
    <row r="2933" ht="12.75" customHeight="1" x14ac:dyDescent="0.25"/>
    <row r="2934" ht="12.75" customHeight="1" x14ac:dyDescent="0.25"/>
    <row r="2935" ht="12.75" customHeight="1" x14ac:dyDescent="0.25"/>
    <row r="2936" ht="12.75" customHeight="1" x14ac:dyDescent="0.25"/>
    <row r="2937" ht="12.75" customHeight="1" x14ac:dyDescent="0.25"/>
    <row r="2938" ht="12.75" customHeight="1" x14ac:dyDescent="0.25"/>
    <row r="2939" ht="12.75" customHeight="1" x14ac:dyDescent="0.25"/>
    <row r="2940" ht="12.75" customHeight="1" x14ac:dyDescent="0.25"/>
    <row r="2941" ht="12.75" customHeight="1" x14ac:dyDescent="0.25"/>
    <row r="2942" ht="12.75" customHeight="1" x14ac:dyDescent="0.25"/>
    <row r="2943" ht="12.75" customHeight="1" x14ac:dyDescent="0.25"/>
    <row r="2944" ht="12.75" customHeight="1" x14ac:dyDescent="0.25"/>
    <row r="2945" ht="12.75" customHeight="1" x14ac:dyDescent="0.25"/>
    <row r="2946" ht="12.75" customHeight="1" x14ac:dyDescent="0.25"/>
    <row r="2947" ht="12.75" customHeight="1" x14ac:dyDescent="0.25"/>
    <row r="2948" ht="12.75" customHeight="1" x14ac:dyDescent="0.25"/>
    <row r="2949" ht="12.75" customHeight="1" x14ac:dyDescent="0.25"/>
    <row r="2950" ht="12.75" customHeight="1" x14ac:dyDescent="0.25"/>
    <row r="2951" ht="12.75" customHeight="1" x14ac:dyDescent="0.25"/>
    <row r="2952" ht="12.75" customHeight="1" x14ac:dyDescent="0.25"/>
    <row r="2953" ht="12.75" customHeight="1" x14ac:dyDescent="0.25"/>
    <row r="2954" ht="12.75" customHeight="1" x14ac:dyDescent="0.25"/>
    <row r="2955" ht="12.75" customHeight="1" x14ac:dyDescent="0.25"/>
    <row r="2956" ht="12.75" customHeight="1" x14ac:dyDescent="0.25"/>
    <row r="2957" ht="12.75" customHeight="1" x14ac:dyDescent="0.25"/>
    <row r="2958" ht="12.75" customHeight="1" x14ac:dyDescent="0.25"/>
    <row r="2959" ht="12.75" customHeight="1" x14ac:dyDescent="0.25"/>
    <row r="2960" ht="12.75" customHeight="1" x14ac:dyDescent="0.25"/>
    <row r="2961" ht="12.75" customHeight="1" x14ac:dyDescent="0.25"/>
    <row r="2962" ht="12.75" customHeight="1" x14ac:dyDescent="0.25"/>
    <row r="2963" ht="12.75" customHeight="1" x14ac:dyDescent="0.25"/>
    <row r="2964" ht="12.75" customHeight="1" x14ac:dyDescent="0.25"/>
    <row r="2965" ht="12.75" customHeight="1" x14ac:dyDescent="0.25"/>
    <row r="2966" ht="12.75" customHeight="1" x14ac:dyDescent="0.25"/>
    <row r="2967" ht="12.75" customHeight="1" x14ac:dyDescent="0.25"/>
    <row r="2968" ht="12.75" customHeight="1" x14ac:dyDescent="0.25"/>
    <row r="2969" ht="12.75" customHeight="1" x14ac:dyDescent="0.25"/>
    <row r="2970" ht="12.75" customHeight="1" x14ac:dyDescent="0.25"/>
    <row r="2971" ht="12.75" customHeight="1" x14ac:dyDescent="0.25"/>
    <row r="2972" ht="12.75" customHeight="1" x14ac:dyDescent="0.25"/>
    <row r="2973" ht="12.75" customHeight="1" x14ac:dyDescent="0.25"/>
    <row r="2974" ht="12.75" customHeight="1" x14ac:dyDescent="0.25"/>
    <row r="2975" ht="12.75" customHeight="1" x14ac:dyDescent="0.25"/>
    <row r="2976" ht="12.75" customHeight="1" x14ac:dyDescent="0.25"/>
    <row r="2977" ht="12.75" customHeight="1" x14ac:dyDescent="0.25"/>
    <row r="2978" ht="12.75" customHeight="1" x14ac:dyDescent="0.25"/>
    <row r="2979" ht="12.75" customHeight="1" x14ac:dyDescent="0.25"/>
    <row r="2980" ht="12.75" customHeight="1" x14ac:dyDescent="0.25"/>
    <row r="2981" ht="12.75" customHeight="1" x14ac:dyDescent="0.25"/>
    <row r="2982" ht="12.75" customHeight="1" x14ac:dyDescent="0.25"/>
    <row r="2983" ht="12.75" customHeight="1" x14ac:dyDescent="0.25"/>
    <row r="2984" ht="12.75" customHeight="1" x14ac:dyDescent="0.25"/>
    <row r="2985" ht="12.75" customHeight="1" x14ac:dyDescent="0.25"/>
    <row r="2986" ht="12.75" customHeight="1" x14ac:dyDescent="0.25"/>
    <row r="2987" ht="12.75" customHeight="1" x14ac:dyDescent="0.25"/>
    <row r="2988" ht="12.75" customHeight="1" x14ac:dyDescent="0.25"/>
    <row r="2989" ht="12.75" customHeight="1" x14ac:dyDescent="0.25"/>
    <row r="2990" ht="12.75" customHeight="1" x14ac:dyDescent="0.25"/>
    <row r="2991" ht="12.75" customHeight="1" x14ac:dyDescent="0.25"/>
    <row r="2992" ht="12.75" customHeight="1" x14ac:dyDescent="0.25"/>
    <row r="2993" ht="12.75" customHeight="1" x14ac:dyDescent="0.25"/>
    <row r="2994" ht="12.75" customHeight="1" x14ac:dyDescent="0.25"/>
    <row r="2995" ht="12.75" customHeight="1" x14ac:dyDescent="0.25"/>
    <row r="2996" ht="12.75" customHeight="1" x14ac:dyDescent="0.25"/>
    <row r="2997" ht="12.75" customHeight="1" x14ac:dyDescent="0.25"/>
    <row r="2998" ht="12.75" customHeight="1" x14ac:dyDescent="0.25"/>
    <row r="2999" ht="12.75" customHeight="1" x14ac:dyDescent="0.25"/>
    <row r="3000" ht="12.75" customHeight="1" x14ac:dyDescent="0.25"/>
    <row r="3001" ht="12.75" customHeight="1" x14ac:dyDescent="0.25"/>
    <row r="3002" ht="12.75" customHeight="1" x14ac:dyDescent="0.25"/>
    <row r="3003" ht="12.75" customHeight="1" x14ac:dyDescent="0.25"/>
    <row r="3004" ht="12.75" customHeight="1" x14ac:dyDescent="0.25"/>
    <row r="3005" ht="12.75" customHeight="1" x14ac:dyDescent="0.25"/>
    <row r="3006" ht="12.75" customHeight="1" x14ac:dyDescent="0.25"/>
    <row r="3007" ht="12.75" customHeight="1" x14ac:dyDescent="0.25"/>
    <row r="3008" ht="12.75" customHeight="1" x14ac:dyDescent="0.25"/>
    <row r="3009" ht="12.75" customHeight="1" x14ac:dyDescent="0.25"/>
    <row r="3010" ht="12.75" customHeight="1" x14ac:dyDescent="0.25"/>
    <row r="3011" ht="12.75" customHeight="1" x14ac:dyDescent="0.25"/>
    <row r="3012" ht="12.75" customHeight="1" x14ac:dyDescent="0.25"/>
    <row r="3013" ht="12.75" customHeight="1" x14ac:dyDescent="0.25"/>
    <row r="3014" ht="12.75" customHeight="1" x14ac:dyDescent="0.25"/>
    <row r="3015" ht="12.75" customHeight="1" x14ac:dyDescent="0.25"/>
    <row r="3016" ht="12.75" customHeight="1" x14ac:dyDescent="0.25"/>
    <row r="3017" ht="12.75" customHeight="1" x14ac:dyDescent="0.25"/>
    <row r="3018" ht="12.75" customHeight="1" x14ac:dyDescent="0.25"/>
    <row r="3019" ht="12.75" customHeight="1" x14ac:dyDescent="0.25"/>
    <row r="3020" ht="12.75" customHeight="1" x14ac:dyDescent="0.25"/>
    <row r="3021" ht="12.75" customHeight="1" x14ac:dyDescent="0.25"/>
    <row r="3022" ht="12.75" customHeight="1" x14ac:dyDescent="0.25"/>
    <row r="3023" ht="12.75" customHeight="1" x14ac:dyDescent="0.25"/>
    <row r="3024" ht="12.75" customHeight="1" x14ac:dyDescent="0.25"/>
    <row r="3025" ht="12.75" customHeight="1" x14ac:dyDescent="0.25"/>
    <row r="3026" ht="12.75" customHeight="1" x14ac:dyDescent="0.25"/>
    <row r="3027" ht="12.75" customHeight="1" x14ac:dyDescent="0.25"/>
    <row r="3028" ht="12.75" customHeight="1" x14ac:dyDescent="0.25"/>
    <row r="3029" ht="12.75" customHeight="1" x14ac:dyDescent="0.25"/>
    <row r="3030" ht="12.75" customHeight="1" x14ac:dyDescent="0.25"/>
    <row r="3031" ht="12.75" customHeight="1" x14ac:dyDescent="0.25"/>
    <row r="3032" ht="12.75" customHeight="1" x14ac:dyDescent="0.25"/>
    <row r="3033" ht="12.75" customHeight="1" x14ac:dyDescent="0.25"/>
    <row r="3034" ht="12.75" customHeight="1" x14ac:dyDescent="0.25"/>
    <row r="3035" ht="12.75" customHeight="1" x14ac:dyDescent="0.25"/>
    <row r="3036" ht="12.75" customHeight="1" x14ac:dyDescent="0.25"/>
    <row r="3037" ht="12.75" customHeight="1" x14ac:dyDescent="0.25"/>
    <row r="3038" ht="12.75" customHeight="1" x14ac:dyDescent="0.25"/>
    <row r="3039" ht="12.75" customHeight="1" x14ac:dyDescent="0.25"/>
    <row r="3040" ht="12.75" customHeight="1" x14ac:dyDescent="0.25"/>
    <row r="3041" ht="12.75" customHeight="1" x14ac:dyDescent="0.25"/>
    <row r="3042" ht="12.75" customHeight="1" x14ac:dyDescent="0.25"/>
    <row r="3043" ht="12.75" customHeight="1" x14ac:dyDescent="0.25"/>
    <row r="3044" ht="12.75" customHeight="1" x14ac:dyDescent="0.25"/>
    <row r="3045" ht="12.75" customHeight="1" x14ac:dyDescent="0.25"/>
    <row r="3046" ht="12.75" customHeight="1" x14ac:dyDescent="0.25"/>
    <row r="3047" ht="12.75" customHeight="1" x14ac:dyDescent="0.25"/>
    <row r="3048" ht="12.75" customHeight="1" x14ac:dyDescent="0.25"/>
    <row r="3049" ht="12.75" customHeight="1" x14ac:dyDescent="0.25"/>
    <row r="3050" ht="12.75" customHeight="1" x14ac:dyDescent="0.25"/>
    <row r="3051" ht="12.75" customHeight="1" x14ac:dyDescent="0.25"/>
    <row r="3052" ht="12.75" customHeight="1" x14ac:dyDescent="0.25"/>
    <row r="3053" ht="12.75" customHeight="1" x14ac:dyDescent="0.25"/>
    <row r="3054" ht="12.75" customHeight="1" x14ac:dyDescent="0.25"/>
    <row r="3055" ht="12.75" customHeight="1" x14ac:dyDescent="0.25"/>
    <row r="3056" ht="12.75" customHeight="1" x14ac:dyDescent="0.25"/>
    <row r="3057" ht="12.75" customHeight="1" x14ac:dyDescent="0.25"/>
    <row r="3058" ht="12.75" customHeight="1" x14ac:dyDescent="0.25"/>
    <row r="3059" ht="12.75" customHeight="1" x14ac:dyDescent="0.25"/>
    <row r="3060" ht="12.75" customHeight="1" x14ac:dyDescent="0.25"/>
    <row r="3061" ht="12.75" customHeight="1" x14ac:dyDescent="0.25"/>
    <row r="3062" ht="12.75" customHeight="1" x14ac:dyDescent="0.25"/>
    <row r="3063" ht="12.75" customHeight="1" x14ac:dyDescent="0.25"/>
    <row r="3064" ht="12.75" customHeight="1" x14ac:dyDescent="0.25"/>
    <row r="3065" ht="12.75" customHeight="1" x14ac:dyDescent="0.25"/>
    <row r="3066" ht="12.75" customHeight="1" x14ac:dyDescent="0.25"/>
    <row r="3067" ht="12.75" customHeight="1" x14ac:dyDescent="0.25"/>
    <row r="3068" ht="12.75" customHeight="1" x14ac:dyDescent="0.25"/>
    <row r="3069" ht="12.75" customHeight="1" x14ac:dyDescent="0.25"/>
    <row r="3070" ht="12.75" customHeight="1" x14ac:dyDescent="0.25"/>
    <row r="3071" ht="12.75" customHeight="1" x14ac:dyDescent="0.25"/>
    <row r="3072" ht="12.75" customHeight="1" x14ac:dyDescent="0.25"/>
    <row r="3073" ht="12.75" customHeight="1" x14ac:dyDescent="0.25"/>
    <row r="3074" ht="12.75" customHeight="1" x14ac:dyDescent="0.25"/>
    <row r="3075" ht="12.75" customHeight="1" x14ac:dyDescent="0.25"/>
    <row r="3076" ht="12.75" customHeight="1" x14ac:dyDescent="0.25"/>
    <row r="3077" ht="12.75" customHeight="1" x14ac:dyDescent="0.25"/>
    <row r="3078" ht="12.75" customHeight="1" x14ac:dyDescent="0.25"/>
    <row r="3079" ht="12.75" customHeight="1" x14ac:dyDescent="0.25"/>
    <row r="3080" ht="12.75" customHeight="1" x14ac:dyDescent="0.25"/>
    <row r="3081" ht="12.75" customHeight="1" x14ac:dyDescent="0.25"/>
    <row r="3082" ht="12.75" customHeight="1" x14ac:dyDescent="0.25"/>
    <row r="3083" ht="12.75" customHeight="1" x14ac:dyDescent="0.25"/>
    <row r="3084" ht="12.75" customHeight="1" x14ac:dyDescent="0.25"/>
    <row r="3085" ht="12.75" customHeight="1" x14ac:dyDescent="0.25"/>
    <row r="3086" ht="12.75" customHeight="1" x14ac:dyDescent="0.25"/>
    <row r="3087" ht="12.75" customHeight="1" x14ac:dyDescent="0.25"/>
    <row r="3088" ht="12.75" customHeight="1" x14ac:dyDescent="0.25"/>
    <row r="3089" ht="12.75" customHeight="1" x14ac:dyDescent="0.25"/>
    <row r="3090" ht="12.75" customHeight="1" x14ac:dyDescent="0.25"/>
    <row r="3091" ht="12.75" customHeight="1" x14ac:dyDescent="0.25"/>
    <row r="3092" ht="12.75" customHeight="1" x14ac:dyDescent="0.25"/>
    <row r="3093" ht="12.75" customHeight="1" x14ac:dyDescent="0.25"/>
    <row r="3094" ht="12.75" customHeight="1" x14ac:dyDescent="0.25"/>
    <row r="3095" ht="12.75" customHeight="1" x14ac:dyDescent="0.25"/>
    <row r="3096" ht="12.75" customHeight="1" x14ac:dyDescent="0.25"/>
    <row r="3097" ht="12.75" customHeight="1" x14ac:dyDescent="0.25"/>
    <row r="3098" ht="12.75" customHeight="1" x14ac:dyDescent="0.25"/>
    <row r="3099" ht="12.75" customHeight="1" x14ac:dyDescent="0.25"/>
    <row r="3100" ht="12.75" customHeight="1" x14ac:dyDescent="0.25"/>
    <row r="3101" ht="12.75" customHeight="1" x14ac:dyDescent="0.25"/>
    <row r="3102" ht="12.75" customHeight="1" x14ac:dyDescent="0.25"/>
    <row r="3103" ht="12.75" customHeight="1" x14ac:dyDescent="0.25"/>
    <row r="3104" ht="12.75" customHeight="1" x14ac:dyDescent="0.25"/>
    <row r="3105" ht="12.75" customHeight="1" x14ac:dyDescent="0.25"/>
    <row r="3106" ht="12.75" customHeight="1" x14ac:dyDescent="0.25"/>
    <row r="3107" ht="12.75" customHeight="1" x14ac:dyDescent="0.25"/>
    <row r="3108" ht="12.75" customHeight="1" x14ac:dyDescent="0.25"/>
    <row r="3109" ht="12.75" customHeight="1" x14ac:dyDescent="0.25"/>
    <row r="3110" ht="12.75" customHeight="1" x14ac:dyDescent="0.25"/>
    <row r="3111" ht="12.75" customHeight="1" x14ac:dyDescent="0.25"/>
    <row r="3112" ht="12.75" customHeight="1" x14ac:dyDescent="0.25"/>
    <row r="3113" ht="12.75" customHeight="1" x14ac:dyDescent="0.25"/>
    <row r="3114" ht="12.75" customHeight="1" x14ac:dyDescent="0.25"/>
    <row r="3115" ht="12.75" customHeight="1" x14ac:dyDescent="0.25"/>
    <row r="3116" ht="12.75" customHeight="1" x14ac:dyDescent="0.25"/>
    <row r="3117" ht="12.75" customHeight="1" x14ac:dyDescent="0.25"/>
    <row r="3118" ht="12.75" customHeight="1" x14ac:dyDescent="0.25"/>
    <row r="3119" ht="12.75" customHeight="1" x14ac:dyDescent="0.25"/>
    <row r="3120" ht="12.75" customHeight="1" x14ac:dyDescent="0.25"/>
    <row r="3121" ht="12.75" customHeight="1" x14ac:dyDescent="0.25"/>
    <row r="3122" ht="12.75" customHeight="1" x14ac:dyDescent="0.25"/>
    <row r="3123" ht="12.75" customHeight="1" x14ac:dyDescent="0.25"/>
    <row r="3124" ht="12.75" customHeight="1" x14ac:dyDescent="0.25"/>
    <row r="3125" ht="12.75" customHeight="1" x14ac:dyDescent="0.25"/>
    <row r="3126" ht="12.75" customHeight="1" x14ac:dyDescent="0.25"/>
    <row r="3127" ht="12.75" customHeight="1" x14ac:dyDescent="0.25"/>
    <row r="3128" ht="12.75" customHeight="1" x14ac:dyDescent="0.25"/>
    <row r="3129" ht="12.75" customHeight="1" x14ac:dyDescent="0.25"/>
    <row r="3130" ht="12.75" customHeight="1" x14ac:dyDescent="0.25"/>
    <row r="3131" ht="12.75" customHeight="1" x14ac:dyDescent="0.25"/>
    <row r="3132" ht="12.75" customHeight="1" x14ac:dyDescent="0.25"/>
    <row r="3133" ht="12.75" customHeight="1" x14ac:dyDescent="0.25"/>
    <row r="3134" ht="12.75" customHeight="1" x14ac:dyDescent="0.25"/>
    <row r="3135" ht="12.75" customHeight="1" x14ac:dyDescent="0.25"/>
    <row r="3136" ht="12.75" customHeight="1" x14ac:dyDescent="0.25"/>
    <row r="3137" ht="12.75" customHeight="1" x14ac:dyDescent="0.25"/>
    <row r="3138" ht="12.75" customHeight="1" x14ac:dyDescent="0.25"/>
    <row r="3139" ht="12.75" customHeight="1" x14ac:dyDescent="0.25"/>
    <row r="3140" ht="12.75" customHeight="1" x14ac:dyDescent="0.25"/>
    <row r="3141" ht="12.75" customHeight="1" x14ac:dyDescent="0.25"/>
    <row r="3142" ht="12.75" customHeight="1" x14ac:dyDescent="0.25"/>
    <row r="3143" ht="12.75" customHeight="1" x14ac:dyDescent="0.25"/>
    <row r="3144" ht="12.75" customHeight="1" x14ac:dyDescent="0.25"/>
    <row r="3145" ht="12.75" customHeight="1" x14ac:dyDescent="0.25"/>
    <row r="3146" ht="12.75" customHeight="1" x14ac:dyDescent="0.25"/>
    <row r="3147" ht="12.75" customHeight="1" x14ac:dyDescent="0.25"/>
    <row r="3148" ht="12.75" customHeight="1" x14ac:dyDescent="0.25"/>
    <row r="3149" ht="12.75" customHeight="1" x14ac:dyDescent="0.25"/>
    <row r="3150" ht="12.75" customHeight="1" x14ac:dyDescent="0.25"/>
    <row r="3151" ht="12.75" customHeight="1" x14ac:dyDescent="0.25"/>
    <row r="3152" ht="12.75" customHeight="1" x14ac:dyDescent="0.25"/>
    <row r="3153" ht="12.75" customHeight="1" x14ac:dyDescent="0.25"/>
    <row r="3154" ht="12.75" customHeight="1" x14ac:dyDescent="0.25"/>
    <row r="3155" ht="12.75" customHeight="1" x14ac:dyDescent="0.25"/>
    <row r="3156" ht="12.75" customHeight="1" x14ac:dyDescent="0.25"/>
    <row r="3157" ht="12.75" customHeight="1" x14ac:dyDescent="0.25"/>
    <row r="3158" ht="12.75" customHeight="1" x14ac:dyDescent="0.25"/>
    <row r="3159" ht="12.75" customHeight="1" x14ac:dyDescent="0.25"/>
    <row r="3160" ht="12.75" customHeight="1" x14ac:dyDescent="0.25"/>
    <row r="3161" ht="12.75" customHeight="1" x14ac:dyDescent="0.25"/>
    <row r="3162" ht="12.75" customHeight="1" x14ac:dyDescent="0.25"/>
    <row r="3163" ht="12.75" customHeight="1" x14ac:dyDescent="0.25"/>
    <row r="3164" ht="12.75" customHeight="1" x14ac:dyDescent="0.25"/>
    <row r="3165" ht="12.75" customHeight="1" x14ac:dyDescent="0.25"/>
    <row r="3166" ht="12.75" customHeight="1" x14ac:dyDescent="0.25"/>
    <row r="3167" ht="12.75" customHeight="1" x14ac:dyDescent="0.25"/>
    <row r="3168" ht="12.75" customHeight="1" x14ac:dyDescent="0.25"/>
    <row r="3169" ht="12.75" customHeight="1" x14ac:dyDescent="0.25"/>
    <row r="3170" ht="12.75" customHeight="1" x14ac:dyDescent="0.25"/>
    <row r="3171" ht="12.75" customHeight="1" x14ac:dyDescent="0.25"/>
    <row r="3172" ht="12.75" customHeight="1" x14ac:dyDescent="0.25"/>
    <row r="3173" ht="12.75" customHeight="1" x14ac:dyDescent="0.25"/>
    <row r="3174" ht="12.75" customHeight="1" x14ac:dyDescent="0.25"/>
    <row r="3175" ht="12.75" customHeight="1" x14ac:dyDescent="0.25"/>
    <row r="3176" ht="12.75" customHeight="1" x14ac:dyDescent="0.25"/>
    <row r="3177" ht="12.75" customHeight="1" x14ac:dyDescent="0.25"/>
    <row r="3178" ht="12.75" customHeight="1" x14ac:dyDescent="0.25"/>
    <row r="3179" ht="12.75" customHeight="1" x14ac:dyDescent="0.25"/>
    <row r="3180" ht="12.75" customHeight="1" x14ac:dyDescent="0.25"/>
    <row r="3181" ht="12.75" customHeight="1" x14ac:dyDescent="0.25"/>
    <row r="3182" ht="12.75" customHeight="1" x14ac:dyDescent="0.25"/>
    <row r="3183" ht="12.75" customHeight="1" x14ac:dyDescent="0.25"/>
    <row r="3184" ht="12.75" customHeight="1" x14ac:dyDescent="0.25"/>
    <row r="3185" ht="12.75" customHeight="1" x14ac:dyDescent="0.25"/>
    <row r="3186" ht="12.75" customHeight="1" x14ac:dyDescent="0.25"/>
    <row r="3187" ht="12.75" customHeight="1" x14ac:dyDescent="0.25"/>
    <row r="3188" ht="12.75" customHeight="1" x14ac:dyDescent="0.25"/>
    <row r="3189" ht="12.75" customHeight="1" x14ac:dyDescent="0.25"/>
    <row r="3190" ht="12.75" customHeight="1" x14ac:dyDescent="0.25"/>
    <row r="3191" ht="12.75" customHeight="1" x14ac:dyDescent="0.25"/>
    <row r="3192" ht="12.75" customHeight="1" x14ac:dyDescent="0.25"/>
    <row r="3193" ht="12.75" customHeight="1" x14ac:dyDescent="0.25"/>
    <row r="3194" ht="12.75" customHeight="1" x14ac:dyDescent="0.25"/>
    <row r="3195" ht="12.75" customHeight="1" x14ac:dyDescent="0.25"/>
    <row r="3196" ht="12.75" customHeight="1" x14ac:dyDescent="0.25"/>
    <row r="3197" ht="12.75" customHeight="1" x14ac:dyDescent="0.25"/>
    <row r="3198" ht="12.75" customHeight="1" x14ac:dyDescent="0.25"/>
    <row r="3199" ht="12.75" customHeight="1" x14ac:dyDescent="0.25"/>
    <row r="3200" ht="12.75" customHeight="1" x14ac:dyDescent="0.25"/>
    <row r="3201" ht="12.75" customHeight="1" x14ac:dyDescent="0.25"/>
    <row r="3202" ht="12.75" customHeight="1" x14ac:dyDescent="0.25"/>
    <row r="3203" ht="12.75" customHeight="1" x14ac:dyDescent="0.25"/>
    <row r="3204" ht="12.75" customHeight="1" x14ac:dyDescent="0.25"/>
    <row r="3205" ht="12.75" customHeight="1" x14ac:dyDescent="0.25"/>
    <row r="3206" ht="12.75" customHeight="1" x14ac:dyDescent="0.25"/>
    <row r="3207" ht="12.75" customHeight="1" x14ac:dyDescent="0.25"/>
    <row r="3208" ht="12.75" customHeight="1" x14ac:dyDescent="0.25"/>
    <row r="3209" ht="12.75" customHeight="1" x14ac:dyDescent="0.25"/>
    <row r="3210" ht="12.75" customHeight="1" x14ac:dyDescent="0.25"/>
    <row r="3211" ht="12.75" customHeight="1" x14ac:dyDescent="0.25"/>
    <row r="3212" ht="12.75" customHeight="1" x14ac:dyDescent="0.25"/>
    <row r="3213" ht="12.75" customHeight="1" x14ac:dyDescent="0.25"/>
    <row r="3214" ht="12.75" customHeight="1" x14ac:dyDescent="0.25"/>
    <row r="3215" ht="12.75" customHeight="1" x14ac:dyDescent="0.25"/>
    <row r="3216" ht="12.75" customHeight="1" x14ac:dyDescent="0.25"/>
    <row r="3217" ht="12.75" customHeight="1" x14ac:dyDescent="0.25"/>
    <row r="3218" ht="12.75" customHeight="1" x14ac:dyDescent="0.25"/>
    <row r="3219" ht="12.75" customHeight="1" x14ac:dyDescent="0.25"/>
    <row r="3220" ht="12.75" customHeight="1" x14ac:dyDescent="0.25"/>
    <row r="3221" ht="12.75" customHeight="1" x14ac:dyDescent="0.25"/>
    <row r="3222" ht="12.75" customHeight="1" x14ac:dyDescent="0.25"/>
    <row r="3223" ht="12.75" customHeight="1" x14ac:dyDescent="0.25"/>
    <row r="3224" ht="12.75" customHeight="1" x14ac:dyDescent="0.25"/>
    <row r="3225" ht="12.75" customHeight="1" x14ac:dyDescent="0.25"/>
    <row r="3226" ht="12.75" customHeight="1" x14ac:dyDescent="0.25"/>
    <row r="3227" ht="12.75" customHeight="1" x14ac:dyDescent="0.25"/>
    <row r="3228" ht="12.75" customHeight="1" x14ac:dyDescent="0.25"/>
    <row r="3229" ht="12.75" customHeight="1" x14ac:dyDescent="0.25"/>
    <row r="3230" ht="12.75" customHeight="1" x14ac:dyDescent="0.25"/>
    <row r="3231" ht="12.75" customHeight="1" x14ac:dyDescent="0.25"/>
    <row r="3232" ht="12.75" customHeight="1" x14ac:dyDescent="0.25"/>
    <row r="3233" ht="12.75" customHeight="1" x14ac:dyDescent="0.25"/>
    <row r="3234" ht="12.75" customHeight="1" x14ac:dyDescent="0.25"/>
    <row r="3235" ht="12.75" customHeight="1" x14ac:dyDescent="0.25"/>
    <row r="3236" ht="12.75" customHeight="1" x14ac:dyDescent="0.25"/>
    <row r="3237" ht="12.75" customHeight="1" x14ac:dyDescent="0.25"/>
    <row r="3238" ht="12.75" customHeight="1" x14ac:dyDescent="0.25"/>
    <row r="3239" ht="12.75" customHeight="1" x14ac:dyDescent="0.25"/>
    <row r="3240" ht="12.75" customHeight="1" x14ac:dyDescent="0.25"/>
    <row r="3241" ht="12.75" customHeight="1" x14ac:dyDescent="0.25"/>
    <row r="3242" ht="12.75" customHeight="1" x14ac:dyDescent="0.25"/>
    <row r="3243" ht="12.75" customHeight="1" x14ac:dyDescent="0.25"/>
    <row r="3244" ht="12.75" customHeight="1" x14ac:dyDescent="0.25"/>
    <row r="3245" ht="12.75" customHeight="1" x14ac:dyDescent="0.25"/>
    <row r="3246" ht="12.75" customHeight="1" x14ac:dyDescent="0.25"/>
    <row r="3247" ht="12.75" customHeight="1" x14ac:dyDescent="0.25"/>
    <row r="3248" ht="12.75" customHeight="1" x14ac:dyDescent="0.25"/>
    <row r="3249" ht="12.75" customHeight="1" x14ac:dyDescent="0.25"/>
    <row r="3250" ht="12.75" customHeight="1" x14ac:dyDescent="0.25"/>
    <row r="3251" ht="12.75" customHeight="1" x14ac:dyDescent="0.25"/>
    <row r="3252" ht="12.75" customHeight="1" x14ac:dyDescent="0.25"/>
    <row r="3253" ht="12.75" customHeight="1" x14ac:dyDescent="0.25"/>
    <row r="3254" ht="12.75" customHeight="1" x14ac:dyDescent="0.25"/>
    <row r="3255" ht="12.75" customHeight="1" x14ac:dyDescent="0.25"/>
    <row r="3256" ht="12.75" customHeight="1" x14ac:dyDescent="0.25"/>
    <row r="3257" ht="12.75" customHeight="1" x14ac:dyDescent="0.25"/>
    <row r="3258" ht="12.75" customHeight="1" x14ac:dyDescent="0.25"/>
    <row r="3259" ht="12.75" customHeight="1" x14ac:dyDescent="0.25"/>
    <row r="3260" ht="12.75" customHeight="1" x14ac:dyDescent="0.25"/>
    <row r="3261" ht="12.75" customHeight="1" x14ac:dyDescent="0.25"/>
    <row r="3262" ht="12.75" customHeight="1" x14ac:dyDescent="0.25"/>
    <row r="3263" ht="12.75" customHeight="1" x14ac:dyDescent="0.25"/>
    <row r="3264" ht="12.75" customHeight="1" x14ac:dyDescent="0.25"/>
    <row r="3265" ht="12.75" customHeight="1" x14ac:dyDescent="0.25"/>
    <row r="3266" ht="12.75" customHeight="1" x14ac:dyDescent="0.25"/>
    <row r="3267" ht="12.75" customHeight="1" x14ac:dyDescent="0.25"/>
    <row r="3268" ht="12.75" customHeight="1" x14ac:dyDescent="0.25"/>
    <row r="3269" ht="12.75" customHeight="1" x14ac:dyDescent="0.25"/>
    <row r="3270" ht="12.75" customHeight="1" x14ac:dyDescent="0.25"/>
    <row r="3271" ht="12.75" customHeight="1" x14ac:dyDescent="0.25"/>
    <row r="3272" ht="12.75" customHeight="1" x14ac:dyDescent="0.25"/>
    <row r="3273" ht="12.75" customHeight="1" x14ac:dyDescent="0.25"/>
    <row r="3274" ht="12.75" customHeight="1" x14ac:dyDescent="0.25"/>
    <row r="3275" ht="12.75" customHeight="1" x14ac:dyDescent="0.25"/>
    <row r="3276" ht="12.75" customHeight="1" x14ac:dyDescent="0.25"/>
    <row r="3277" ht="12.75" customHeight="1" x14ac:dyDescent="0.25"/>
    <row r="3278" ht="12.75" customHeight="1" x14ac:dyDescent="0.25"/>
    <row r="3279" ht="12.75" customHeight="1" x14ac:dyDescent="0.25"/>
    <row r="3280" ht="12.75" customHeight="1" x14ac:dyDescent="0.25"/>
    <row r="3281" ht="12.75" customHeight="1" x14ac:dyDescent="0.25"/>
    <row r="3282" ht="12.75" customHeight="1" x14ac:dyDescent="0.25"/>
    <row r="3283" ht="12.75" customHeight="1" x14ac:dyDescent="0.25"/>
    <row r="3284" ht="12.75" customHeight="1" x14ac:dyDescent="0.25"/>
    <row r="3285" ht="12.75" customHeight="1" x14ac:dyDescent="0.25"/>
    <row r="3286" ht="12.75" customHeight="1" x14ac:dyDescent="0.25"/>
    <row r="3287" ht="12.75" customHeight="1" x14ac:dyDescent="0.25"/>
    <row r="3288" ht="12.75" customHeight="1" x14ac:dyDescent="0.25"/>
    <row r="3289" ht="12.75" customHeight="1" x14ac:dyDescent="0.25"/>
    <row r="3290" ht="12.75" customHeight="1" x14ac:dyDescent="0.25"/>
    <row r="3291" ht="12.75" customHeight="1" x14ac:dyDescent="0.25"/>
    <row r="3292" ht="12.75" customHeight="1" x14ac:dyDescent="0.25"/>
    <row r="3293" ht="12.75" customHeight="1" x14ac:dyDescent="0.25"/>
    <row r="3294" ht="12.75" customHeight="1" x14ac:dyDescent="0.25"/>
    <row r="3295" ht="12.75" customHeight="1" x14ac:dyDescent="0.25"/>
    <row r="3296" ht="12.75" customHeight="1" x14ac:dyDescent="0.25"/>
    <row r="3297" ht="12.75" customHeight="1" x14ac:dyDescent="0.25"/>
    <row r="3298" ht="12.75" customHeight="1" x14ac:dyDescent="0.25"/>
    <row r="3299" ht="12.75" customHeight="1" x14ac:dyDescent="0.25"/>
    <row r="3300" ht="12.75" customHeight="1" x14ac:dyDescent="0.25"/>
    <row r="3301" ht="12.75" customHeight="1" x14ac:dyDescent="0.25"/>
    <row r="3302" ht="12.75" customHeight="1" x14ac:dyDescent="0.25"/>
    <row r="3303" ht="12.75" customHeight="1" x14ac:dyDescent="0.25"/>
    <row r="3304" ht="12.75" customHeight="1" x14ac:dyDescent="0.25"/>
    <row r="3305" ht="12.75" customHeight="1" x14ac:dyDescent="0.25"/>
    <row r="3306" ht="12.75" customHeight="1" x14ac:dyDescent="0.25"/>
    <row r="3307" ht="12.75" customHeight="1" x14ac:dyDescent="0.25"/>
    <row r="3308" ht="12.75" customHeight="1" x14ac:dyDescent="0.25"/>
    <row r="3309" ht="12.75" customHeight="1" x14ac:dyDescent="0.25"/>
    <row r="3310" ht="12.75" customHeight="1" x14ac:dyDescent="0.25"/>
    <row r="3311" ht="12.75" customHeight="1" x14ac:dyDescent="0.25"/>
    <row r="3312" ht="12.75" customHeight="1" x14ac:dyDescent="0.25"/>
    <row r="3313" ht="12.75" customHeight="1" x14ac:dyDescent="0.25"/>
    <row r="3314" ht="12.75" customHeight="1" x14ac:dyDescent="0.25"/>
    <row r="3315" ht="12.75" customHeight="1" x14ac:dyDescent="0.25"/>
    <row r="3316" ht="12.75" customHeight="1" x14ac:dyDescent="0.25"/>
    <row r="3317" ht="12.75" customHeight="1" x14ac:dyDescent="0.25"/>
    <row r="3318" ht="12.75" customHeight="1" x14ac:dyDescent="0.25"/>
    <row r="3319" ht="12.75" customHeight="1" x14ac:dyDescent="0.25"/>
    <row r="3320" ht="12.75" customHeight="1" x14ac:dyDescent="0.25"/>
    <row r="3321" ht="12.75" customHeight="1" x14ac:dyDescent="0.25"/>
    <row r="3322" ht="12.75" customHeight="1" x14ac:dyDescent="0.25"/>
    <row r="3323" ht="12.75" customHeight="1" x14ac:dyDescent="0.25"/>
    <row r="3324" ht="12.75" customHeight="1" x14ac:dyDescent="0.25"/>
    <row r="3325" ht="12.75" customHeight="1" x14ac:dyDescent="0.25"/>
    <row r="3326" ht="12.75" customHeight="1" x14ac:dyDescent="0.25"/>
    <row r="3327" ht="12.75" customHeight="1" x14ac:dyDescent="0.25"/>
    <row r="3328" ht="12.75" customHeight="1" x14ac:dyDescent="0.25"/>
    <row r="3329" ht="12.75" customHeight="1" x14ac:dyDescent="0.25"/>
    <row r="3330" ht="12.75" customHeight="1" x14ac:dyDescent="0.25"/>
    <row r="3331" ht="12.75" customHeight="1" x14ac:dyDescent="0.25"/>
    <row r="3332" ht="12.75" customHeight="1" x14ac:dyDescent="0.25"/>
    <row r="3333" ht="12.75" customHeight="1" x14ac:dyDescent="0.25"/>
    <row r="3334" ht="12.75" customHeight="1" x14ac:dyDescent="0.25"/>
    <row r="3335" ht="12.75" customHeight="1" x14ac:dyDescent="0.25"/>
    <row r="3336" ht="12.75" customHeight="1" x14ac:dyDescent="0.25"/>
    <row r="3337" ht="12.75" customHeight="1" x14ac:dyDescent="0.25"/>
    <row r="3338" ht="12.75" customHeight="1" x14ac:dyDescent="0.25"/>
    <row r="3339" ht="12.75" customHeight="1" x14ac:dyDescent="0.25"/>
    <row r="3340" ht="12.75" customHeight="1" x14ac:dyDescent="0.25"/>
    <row r="3341" ht="12.75" customHeight="1" x14ac:dyDescent="0.25"/>
    <row r="3342" ht="12.75" customHeight="1" x14ac:dyDescent="0.25"/>
    <row r="3343" ht="12.75" customHeight="1" x14ac:dyDescent="0.25"/>
    <row r="3344" ht="12.75" customHeight="1" x14ac:dyDescent="0.25"/>
    <row r="3345" ht="12.75" customHeight="1" x14ac:dyDescent="0.25"/>
    <row r="3346" ht="12.75" customHeight="1" x14ac:dyDescent="0.25"/>
    <row r="3347" ht="12.75" customHeight="1" x14ac:dyDescent="0.25"/>
    <row r="3348" ht="12.75" customHeight="1" x14ac:dyDescent="0.25"/>
    <row r="3349" ht="12.75" customHeight="1" x14ac:dyDescent="0.25"/>
    <row r="3350" ht="12.75" customHeight="1" x14ac:dyDescent="0.25"/>
    <row r="3351" ht="12.75" customHeight="1" x14ac:dyDescent="0.25"/>
    <row r="3352" ht="12.75" customHeight="1" x14ac:dyDescent="0.25"/>
    <row r="3353" ht="12.75" customHeight="1" x14ac:dyDescent="0.25"/>
    <row r="3354" ht="12.75" customHeight="1" x14ac:dyDescent="0.25"/>
    <row r="3355" ht="12.75" customHeight="1" x14ac:dyDescent="0.25"/>
    <row r="3356" ht="12.75" customHeight="1" x14ac:dyDescent="0.25"/>
    <row r="3357" ht="12.75" customHeight="1" x14ac:dyDescent="0.25"/>
    <row r="3358" ht="12.75" customHeight="1" x14ac:dyDescent="0.25"/>
    <row r="3359" ht="12.75" customHeight="1" x14ac:dyDescent="0.25"/>
    <row r="3360" ht="12.75" customHeight="1" x14ac:dyDescent="0.25"/>
    <row r="3361" ht="12.75" customHeight="1" x14ac:dyDescent="0.25"/>
    <row r="3362" ht="12.75" customHeight="1" x14ac:dyDescent="0.25"/>
    <row r="3363" ht="12.75" customHeight="1" x14ac:dyDescent="0.25"/>
    <row r="3364" ht="12.75" customHeight="1" x14ac:dyDescent="0.25"/>
    <row r="3365" ht="12.75" customHeight="1" x14ac:dyDescent="0.25"/>
    <row r="3366" ht="12.75" customHeight="1" x14ac:dyDescent="0.25"/>
    <row r="3367" ht="12.75" customHeight="1" x14ac:dyDescent="0.25"/>
    <row r="3368" ht="12.75" customHeight="1" x14ac:dyDescent="0.25"/>
    <row r="3369" ht="12.75" customHeight="1" x14ac:dyDescent="0.25"/>
    <row r="3370" ht="12.75" customHeight="1" x14ac:dyDescent="0.25"/>
    <row r="3371" ht="12.75" customHeight="1" x14ac:dyDescent="0.25"/>
    <row r="3372" ht="12.75" customHeight="1" x14ac:dyDescent="0.25"/>
    <row r="3373" ht="12.75" customHeight="1" x14ac:dyDescent="0.25"/>
    <row r="3374" ht="12.75" customHeight="1" x14ac:dyDescent="0.25"/>
    <row r="3375" ht="12.75" customHeight="1" x14ac:dyDescent="0.25"/>
    <row r="3376" ht="12.75" customHeight="1" x14ac:dyDescent="0.25"/>
    <row r="3377" ht="12.75" customHeight="1" x14ac:dyDescent="0.25"/>
    <row r="3378" ht="12.75" customHeight="1" x14ac:dyDescent="0.25"/>
    <row r="3379" ht="12.75" customHeight="1" x14ac:dyDescent="0.25"/>
    <row r="3380" ht="12.75" customHeight="1" x14ac:dyDescent="0.25"/>
    <row r="3381" ht="12.75" customHeight="1" x14ac:dyDescent="0.25"/>
    <row r="3382" ht="12.75" customHeight="1" x14ac:dyDescent="0.25"/>
    <row r="3383" ht="12.75" customHeight="1" x14ac:dyDescent="0.25"/>
    <row r="3384" ht="12.75" customHeight="1" x14ac:dyDescent="0.25"/>
    <row r="3385" ht="12.75" customHeight="1" x14ac:dyDescent="0.25"/>
    <row r="3386" ht="12.75" customHeight="1" x14ac:dyDescent="0.25"/>
    <row r="3387" ht="12.75" customHeight="1" x14ac:dyDescent="0.25"/>
    <row r="3388" ht="12.75" customHeight="1" x14ac:dyDescent="0.25"/>
    <row r="3389" ht="12.75" customHeight="1" x14ac:dyDescent="0.25"/>
    <row r="3390" ht="12.75" customHeight="1" x14ac:dyDescent="0.25"/>
    <row r="3391" ht="12.75" customHeight="1" x14ac:dyDescent="0.25"/>
    <row r="3392" ht="12.75" customHeight="1" x14ac:dyDescent="0.25"/>
    <row r="3393" ht="12.75" customHeight="1" x14ac:dyDescent="0.25"/>
    <row r="3394" ht="12.75" customHeight="1" x14ac:dyDescent="0.25"/>
    <row r="3395" ht="12.75" customHeight="1" x14ac:dyDescent="0.25"/>
    <row r="3396" ht="12.75" customHeight="1" x14ac:dyDescent="0.25"/>
    <row r="3397" ht="12.75" customHeight="1" x14ac:dyDescent="0.25"/>
    <row r="3398" ht="12.75" customHeight="1" x14ac:dyDescent="0.25"/>
    <row r="3399" ht="12.75" customHeight="1" x14ac:dyDescent="0.25"/>
    <row r="3400" ht="12.75" customHeight="1" x14ac:dyDescent="0.25"/>
    <row r="3401" ht="12.75" customHeight="1" x14ac:dyDescent="0.25"/>
    <row r="3402" ht="12.75" customHeight="1" x14ac:dyDescent="0.25"/>
    <row r="3403" ht="12.75" customHeight="1" x14ac:dyDescent="0.25"/>
    <row r="3404" ht="12.75" customHeight="1" x14ac:dyDescent="0.25"/>
    <row r="3405" ht="12.75" customHeight="1" x14ac:dyDescent="0.25"/>
    <row r="3406" ht="12.75" customHeight="1" x14ac:dyDescent="0.25"/>
    <row r="3407" ht="12.75" customHeight="1" x14ac:dyDescent="0.25"/>
    <row r="3408" ht="12.75" customHeight="1" x14ac:dyDescent="0.25"/>
    <row r="3409" ht="12.75" customHeight="1" x14ac:dyDescent="0.25"/>
    <row r="3410" ht="12.75" customHeight="1" x14ac:dyDescent="0.25"/>
    <row r="3411" ht="12.75" customHeight="1" x14ac:dyDescent="0.25"/>
    <row r="3412" ht="12.75" customHeight="1" x14ac:dyDescent="0.25"/>
    <row r="3413" ht="12.75" customHeight="1" x14ac:dyDescent="0.25"/>
    <row r="3414" ht="12.75" customHeight="1" x14ac:dyDescent="0.25"/>
    <row r="3415" ht="12.75" customHeight="1" x14ac:dyDescent="0.25"/>
    <row r="3416" ht="12.75" customHeight="1" x14ac:dyDescent="0.25"/>
    <row r="3417" ht="12.75" customHeight="1" x14ac:dyDescent="0.25"/>
    <row r="3418" ht="12.75" customHeight="1" x14ac:dyDescent="0.25"/>
    <row r="3419" ht="12.75" customHeight="1" x14ac:dyDescent="0.25"/>
    <row r="3420" ht="12.75" customHeight="1" x14ac:dyDescent="0.25"/>
    <row r="3421" ht="12.75" customHeight="1" x14ac:dyDescent="0.25"/>
    <row r="3422" ht="12.75" customHeight="1" x14ac:dyDescent="0.25"/>
    <row r="3423" ht="12.75" customHeight="1" x14ac:dyDescent="0.25"/>
    <row r="3424" ht="12.75" customHeight="1" x14ac:dyDescent="0.25"/>
    <row r="3425" ht="12.75" customHeight="1" x14ac:dyDescent="0.25"/>
    <row r="3426" ht="12.75" customHeight="1" x14ac:dyDescent="0.25"/>
    <row r="3427" ht="12.75" customHeight="1" x14ac:dyDescent="0.25"/>
    <row r="3428" ht="12.75" customHeight="1" x14ac:dyDescent="0.25"/>
    <row r="3429" ht="12.75" customHeight="1" x14ac:dyDescent="0.25"/>
    <row r="3430" ht="12.75" customHeight="1" x14ac:dyDescent="0.25"/>
    <row r="3431" ht="12.75" customHeight="1" x14ac:dyDescent="0.25"/>
    <row r="3432" ht="12.75" customHeight="1" x14ac:dyDescent="0.25"/>
    <row r="3433" ht="12.75" customHeight="1" x14ac:dyDescent="0.25"/>
    <row r="3434" ht="12.75" customHeight="1" x14ac:dyDescent="0.25"/>
    <row r="3435" ht="12.75" customHeight="1" x14ac:dyDescent="0.25"/>
    <row r="3436" ht="12.75" customHeight="1" x14ac:dyDescent="0.25"/>
    <row r="3437" ht="12.75" customHeight="1" x14ac:dyDescent="0.25"/>
    <row r="3438" ht="12.75" customHeight="1" x14ac:dyDescent="0.25"/>
    <row r="3439" ht="12.75" customHeight="1" x14ac:dyDescent="0.25"/>
    <row r="3440" ht="12.75" customHeight="1" x14ac:dyDescent="0.25"/>
    <row r="3441" ht="12.75" customHeight="1" x14ac:dyDescent="0.25"/>
    <row r="3442" ht="12.75" customHeight="1" x14ac:dyDescent="0.25"/>
    <row r="3443" ht="12.75" customHeight="1" x14ac:dyDescent="0.25"/>
    <row r="3444" ht="12.75" customHeight="1" x14ac:dyDescent="0.25"/>
    <row r="3445" ht="12.75" customHeight="1" x14ac:dyDescent="0.25"/>
    <row r="3446" ht="12.75" customHeight="1" x14ac:dyDescent="0.25"/>
    <row r="3447" ht="12.75" customHeight="1" x14ac:dyDescent="0.25"/>
    <row r="3448" ht="12.75" customHeight="1" x14ac:dyDescent="0.25"/>
    <row r="3449" ht="12.75" customHeight="1" x14ac:dyDescent="0.25"/>
    <row r="3450" ht="12.75" customHeight="1" x14ac:dyDescent="0.25"/>
    <row r="3451" ht="12.75" customHeight="1" x14ac:dyDescent="0.25"/>
    <row r="3452" ht="12.75" customHeight="1" x14ac:dyDescent="0.25"/>
    <row r="3453" ht="12.75" customHeight="1" x14ac:dyDescent="0.25"/>
    <row r="3454" ht="12.75" customHeight="1" x14ac:dyDescent="0.25"/>
    <row r="3455" ht="12.75" customHeight="1" x14ac:dyDescent="0.25"/>
    <row r="3456" ht="12.75" customHeight="1" x14ac:dyDescent="0.25"/>
    <row r="3457" ht="12.75" customHeight="1" x14ac:dyDescent="0.25"/>
    <row r="3458" ht="12.75" customHeight="1" x14ac:dyDescent="0.25"/>
    <row r="3459" ht="12.75" customHeight="1" x14ac:dyDescent="0.25"/>
    <row r="3460" ht="12.75" customHeight="1" x14ac:dyDescent="0.25"/>
    <row r="3461" ht="12.75" customHeight="1" x14ac:dyDescent="0.25"/>
    <row r="3462" ht="12.75" customHeight="1" x14ac:dyDescent="0.25"/>
    <row r="3463" ht="12.75" customHeight="1" x14ac:dyDescent="0.25"/>
    <row r="3464" ht="12.75" customHeight="1" x14ac:dyDescent="0.25"/>
    <row r="3465" ht="12.75" customHeight="1" x14ac:dyDescent="0.25"/>
    <row r="3466" ht="12.75" customHeight="1" x14ac:dyDescent="0.25"/>
    <row r="3467" ht="12.75" customHeight="1" x14ac:dyDescent="0.25"/>
    <row r="3468" ht="12.75" customHeight="1" x14ac:dyDescent="0.25"/>
    <row r="3469" ht="12.75" customHeight="1" x14ac:dyDescent="0.25"/>
    <row r="3470" ht="12.75" customHeight="1" x14ac:dyDescent="0.25"/>
    <row r="3471" ht="12.75" customHeight="1" x14ac:dyDescent="0.25"/>
    <row r="3472" ht="12.75" customHeight="1" x14ac:dyDescent="0.25"/>
    <row r="3473" ht="12.75" customHeight="1" x14ac:dyDescent="0.25"/>
    <row r="3474" ht="12.75" customHeight="1" x14ac:dyDescent="0.25"/>
    <row r="3475" ht="12.75" customHeight="1" x14ac:dyDescent="0.25"/>
    <row r="3476" ht="12.75" customHeight="1" x14ac:dyDescent="0.25"/>
    <row r="3477" ht="12.75" customHeight="1" x14ac:dyDescent="0.25"/>
    <row r="3478" ht="12.75" customHeight="1" x14ac:dyDescent="0.25"/>
    <row r="3479" ht="12.75" customHeight="1" x14ac:dyDescent="0.25"/>
    <row r="3480" ht="12.75" customHeight="1" x14ac:dyDescent="0.25"/>
    <row r="3481" ht="12.75" customHeight="1" x14ac:dyDescent="0.25"/>
    <row r="3482" ht="12.75" customHeight="1" x14ac:dyDescent="0.25"/>
    <row r="3483" ht="12.75" customHeight="1" x14ac:dyDescent="0.25"/>
    <row r="3484" ht="12.75" customHeight="1" x14ac:dyDescent="0.25"/>
    <row r="3485" ht="12.75" customHeight="1" x14ac:dyDescent="0.25"/>
    <row r="3486" ht="12.75" customHeight="1" x14ac:dyDescent="0.25"/>
    <row r="3487" ht="12.75" customHeight="1" x14ac:dyDescent="0.25"/>
    <row r="3488" ht="12.75" customHeight="1" x14ac:dyDescent="0.25"/>
    <row r="3489" ht="12.75" customHeight="1" x14ac:dyDescent="0.25"/>
    <row r="3490" ht="12.75" customHeight="1" x14ac:dyDescent="0.25"/>
    <row r="3491" ht="12.75" customHeight="1" x14ac:dyDescent="0.25"/>
    <row r="3492" ht="12.75" customHeight="1" x14ac:dyDescent="0.25"/>
    <row r="3493" ht="12.75" customHeight="1" x14ac:dyDescent="0.25"/>
    <row r="3494" ht="12.75" customHeight="1" x14ac:dyDescent="0.25"/>
    <row r="3495" ht="12.75" customHeight="1" x14ac:dyDescent="0.25"/>
    <row r="3496" ht="12.75" customHeight="1" x14ac:dyDescent="0.25"/>
    <row r="3497" ht="12.75" customHeight="1" x14ac:dyDescent="0.25"/>
    <row r="3498" ht="12.75" customHeight="1" x14ac:dyDescent="0.25"/>
    <row r="3499" ht="12.75" customHeight="1" x14ac:dyDescent="0.25"/>
    <row r="3500" ht="12.75" customHeight="1" x14ac:dyDescent="0.25"/>
    <row r="3501" ht="12.75" customHeight="1" x14ac:dyDescent="0.25"/>
    <row r="3502" ht="12.75" customHeight="1" x14ac:dyDescent="0.25"/>
    <row r="3503" ht="12.75" customHeight="1" x14ac:dyDescent="0.25"/>
    <row r="3504" ht="12.75" customHeight="1" x14ac:dyDescent="0.25"/>
    <row r="3505" ht="12.75" customHeight="1" x14ac:dyDescent="0.25"/>
    <row r="3506" ht="12.75" customHeight="1" x14ac:dyDescent="0.25"/>
    <row r="3507" ht="12.75" customHeight="1" x14ac:dyDescent="0.25"/>
    <row r="3508" ht="12.75" customHeight="1" x14ac:dyDescent="0.25"/>
    <row r="3509" ht="12.75" customHeight="1" x14ac:dyDescent="0.25"/>
    <row r="3510" ht="12.75" customHeight="1" x14ac:dyDescent="0.25"/>
    <row r="3511" ht="12.75" customHeight="1" x14ac:dyDescent="0.25"/>
    <row r="3512" ht="12.75" customHeight="1" x14ac:dyDescent="0.25"/>
    <row r="3513" ht="12.75" customHeight="1" x14ac:dyDescent="0.25"/>
    <row r="3514" ht="12.75" customHeight="1" x14ac:dyDescent="0.25"/>
    <row r="3515" ht="12.75" customHeight="1" x14ac:dyDescent="0.25"/>
    <row r="3516" ht="12.75" customHeight="1" x14ac:dyDescent="0.25"/>
    <row r="3517" ht="12.75" customHeight="1" x14ac:dyDescent="0.25"/>
    <row r="3518" ht="12.75" customHeight="1" x14ac:dyDescent="0.25"/>
    <row r="3519" ht="12.75" customHeight="1" x14ac:dyDescent="0.25"/>
    <row r="3520" ht="12.75" customHeight="1" x14ac:dyDescent="0.25"/>
    <row r="3521" ht="12.75" customHeight="1" x14ac:dyDescent="0.25"/>
    <row r="3522" ht="12.75" customHeight="1" x14ac:dyDescent="0.25"/>
    <row r="3523" ht="12.75" customHeight="1" x14ac:dyDescent="0.25"/>
    <row r="3524" ht="12.75" customHeight="1" x14ac:dyDescent="0.25"/>
    <row r="3525" ht="12.75" customHeight="1" x14ac:dyDescent="0.25"/>
    <row r="3526" ht="12.75" customHeight="1" x14ac:dyDescent="0.25"/>
    <row r="3527" ht="12.75" customHeight="1" x14ac:dyDescent="0.25"/>
    <row r="3528" ht="12.75" customHeight="1" x14ac:dyDescent="0.25"/>
    <row r="3529" ht="12.75" customHeight="1" x14ac:dyDescent="0.25"/>
    <row r="3530" ht="12.75" customHeight="1" x14ac:dyDescent="0.25"/>
    <row r="3531" ht="12.75" customHeight="1" x14ac:dyDescent="0.25"/>
    <row r="3532" ht="12.75" customHeight="1" x14ac:dyDescent="0.25"/>
    <row r="3533" ht="12.75" customHeight="1" x14ac:dyDescent="0.25"/>
    <row r="3534" ht="12.75" customHeight="1" x14ac:dyDescent="0.25"/>
    <row r="3535" ht="12.75" customHeight="1" x14ac:dyDescent="0.25"/>
    <row r="3536" ht="12.75" customHeight="1" x14ac:dyDescent="0.25"/>
    <row r="3537" ht="12.75" customHeight="1" x14ac:dyDescent="0.25"/>
    <row r="3538" ht="12.75" customHeight="1" x14ac:dyDescent="0.25"/>
    <row r="3539" ht="12.75" customHeight="1" x14ac:dyDescent="0.25"/>
    <row r="3540" ht="12.75" customHeight="1" x14ac:dyDescent="0.25"/>
    <row r="3541" ht="12.75" customHeight="1" x14ac:dyDescent="0.25"/>
    <row r="3542" ht="12.75" customHeight="1" x14ac:dyDescent="0.25"/>
    <row r="3543" ht="12.75" customHeight="1" x14ac:dyDescent="0.25"/>
    <row r="3544" ht="12.75" customHeight="1" x14ac:dyDescent="0.25"/>
    <row r="3545" ht="12.75" customHeight="1" x14ac:dyDescent="0.25"/>
    <row r="3546" ht="12.75" customHeight="1" x14ac:dyDescent="0.25"/>
    <row r="3547" ht="12.75" customHeight="1" x14ac:dyDescent="0.25"/>
    <row r="3548" ht="12.75" customHeight="1" x14ac:dyDescent="0.25"/>
    <row r="3549" ht="12.75" customHeight="1" x14ac:dyDescent="0.25"/>
    <row r="3550" ht="12.75" customHeight="1" x14ac:dyDescent="0.25"/>
    <row r="3551" ht="12.75" customHeight="1" x14ac:dyDescent="0.25"/>
    <row r="3552" ht="12.75" customHeight="1" x14ac:dyDescent="0.25"/>
    <row r="3553" ht="12.75" customHeight="1" x14ac:dyDescent="0.25"/>
    <row r="3554" ht="12.75" customHeight="1" x14ac:dyDescent="0.25"/>
    <row r="3555" ht="12.75" customHeight="1" x14ac:dyDescent="0.25"/>
    <row r="3556" ht="12.75" customHeight="1" x14ac:dyDescent="0.25"/>
    <row r="3557" ht="12.75" customHeight="1" x14ac:dyDescent="0.25"/>
    <row r="3558" ht="12.75" customHeight="1" x14ac:dyDescent="0.25"/>
    <row r="3559" ht="12.75" customHeight="1" x14ac:dyDescent="0.25"/>
    <row r="3560" ht="12.75" customHeight="1" x14ac:dyDescent="0.25"/>
    <row r="3561" ht="12.75" customHeight="1" x14ac:dyDescent="0.25"/>
    <row r="3562" ht="12.75" customHeight="1" x14ac:dyDescent="0.25"/>
    <row r="3563" ht="12.75" customHeight="1" x14ac:dyDescent="0.25"/>
    <row r="3564" ht="12.75" customHeight="1" x14ac:dyDescent="0.25"/>
    <row r="3565" ht="12.75" customHeight="1" x14ac:dyDescent="0.25"/>
    <row r="3566" ht="12.75" customHeight="1" x14ac:dyDescent="0.25"/>
    <row r="3567" ht="12.75" customHeight="1" x14ac:dyDescent="0.25"/>
    <row r="3568" ht="12.75" customHeight="1" x14ac:dyDescent="0.25"/>
    <row r="3569" ht="12.75" customHeight="1" x14ac:dyDescent="0.25"/>
    <row r="3570" ht="12.75" customHeight="1" x14ac:dyDescent="0.25"/>
    <row r="3571" ht="12.75" customHeight="1" x14ac:dyDescent="0.25"/>
    <row r="3572" ht="12.75" customHeight="1" x14ac:dyDescent="0.25"/>
    <row r="3573" ht="12.75" customHeight="1" x14ac:dyDescent="0.25"/>
    <row r="3574" ht="12.75" customHeight="1" x14ac:dyDescent="0.25"/>
    <row r="3575" ht="12.75" customHeight="1" x14ac:dyDescent="0.25"/>
    <row r="3576" ht="12.75" customHeight="1" x14ac:dyDescent="0.25"/>
    <row r="3577" ht="12.75" customHeight="1" x14ac:dyDescent="0.25"/>
    <row r="3578" ht="12.75" customHeight="1" x14ac:dyDescent="0.25"/>
    <row r="3579" ht="12.75" customHeight="1" x14ac:dyDescent="0.25"/>
    <row r="3580" ht="12.75" customHeight="1" x14ac:dyDescent="0.25"/>
    <row r="3581" ht="12.75" customHeight="1" x14ac:dyDescent="0.25"/>
    <row r="3582" ht="12.75" customHeight="1" x14ac:dyDescent="0.25"/>
    <row r="3583" ht="12.75" customHeight="1" x14ac:dyDescent="0.25"/>
    <row r="3584" ht="12.75" customHeight="1" x14ac:dyDescent="0.25"/>
    <row r="3585" ht="12.75" customHeight="1" x14ac:dyDescent="0.25"/>
    <row r="3586" ht="12.75" customHeight="1" x14ac:dyDescent="0.25"/>
    <row r="3587" ht="12.75" customHeight="1" x14ac:dyDescent="0.25"/>
    <row r="3588" ht="12.75" customHeight="1" x14ac:dyDescent="0.25"/>
    <row r="3589" ht="12.75" customHeight="1" x14ac:dyDescent="0.25"/>
    <row r="3590" ht="12.75" customHeight="1" x14ac:dyDescent="0.25"/>
    <row r="3591" ht="12.75" customHeight="1" x14ac:dyDescent="0.25"/>
    <row r="3592" ht="12.75" customHeight="1" x14ac:dyDescent="0.25"/>
    <row r="3593" ht="12.75" customHeight="1" x14ac:dyDescent="0.25"/>
    <row r="3594" ht="12.75" customHeight="1" x14ac:dyDescent="0.25"/>
    <row r="3595" ht="12.75" customHeight="1" x14ac:dyDescent="0.25"/>
    <row r="3596" ht="12.75" customHeight="1" x14ac:dyDescent="0.25"/>
    <row r="3597" ht="12.75" customHeight="1" x14ac:dyDescent="0.25"/>
    <row r="3598" ht="12.75" customHeight="1" x14ac:dyDescent="0.25"/>
    <row r="3599" ht="12.75" customHeight="1" x14ac:dyDescent="0.25"/>
    <row r="3600" ht="12.75" customHeight="1" x14ac:dyDescent="0.25"/>
    <row r="3601" ht="12.75" customHeight="1" x14ac:dyDescent="0.25"/>
    <row r="3602" ht="12.75" customHeight="1" x14ac:dyDescent="0.25"/>
    <row r="3603" ht="12.75" customHeight="1" x14ac:dyDescent="0.25"/>
    <row r="3604" ht="12.75" customHeight="1" x14ac:dyDescent="0.25"/>
    <row r="3605" ht="12.75" customHeight="1" x14ac:dyDescent="0.25"/>
    <row r="3606" ht="12.75" customHeight="1" x14ac:dyDescent="0.25"/>
    <row r="3607" ht="12.75" customHeight="1" x14ac:dyDescent="0.25"/>
    <row r="3608" ht="12.75" customHeight="1" x14ac:dyDescent="0.25"/>
    <row r="3609" ht="12.75" customHeight="1" x14ac:dyDescent="0.25"/>
    <row r="3610" ht="12.75" customHeight="1" x14ac:dyDescent="0.25"/>
    <row r="3611" ht="12.75" customHeight="1" x14ac:dyDescent="0.25"/>
    <row r="3612" ht="12.75" customHeight="1" x14ac:dyDescent="0.25"/>
    <row r="3613" ht="12.75" customHeight="1" x14ac:dyDescent="0.25"/>
    <row r="3614" ht="12.75" customHeight="1" x14ac:dyDescent="0.25"/>
    <row r="3615" ht="12.75" customHeight="1" x14ac:dyDescent="0.25"/>
    <row r="3616" ht="12.75" customHeight="1" x14ac:dyDescent="0.25"/>
    <row r="3617" ht="12.75" customHeight="1" x14ac:dyDescent="0.25"/>
    <row r="3618" ht="12.75" customHeight="1" x14ac:dyDescent="0.25"/>
    <row r="3619" ht="12.75" customHeight="1" x14ac:dyDescent="0.25"/>
    <row r="3620" ht="12.75" customHeight="1" x14ac:dyDescent="0.25"/>
    <row r="3621" ht="12.75" customHeight="1" x14ac:dyDescent="0.25"/>
    <row r="3622" ht="12.75" customHeight="1" x14ac:dyDescent="0.25"/>
    <row r="3623" ht="12.75" customHeight="1" x14ac:dyDescent="0.25"/>
    <row r="3624" ht="12.75" customHeight="1" x14ac:dyDescent="0.25"/>
    <row r="3625" ht="12.75" customHeight="1" x14ac:dyDescent="0.25"/>
    <row r="3626" ht="12.75" customHeight="1" x14ac:dyDescent="0.25"/>
    <row r="3627" ht="12.75" customHeight="1" x14ac:dyDescent="0.25"/>
    <row r="3628" ht="12.75" customHeight="1" x14ac:dyDescent="0.25"/>
    <row r="3629" ht="12.75" customHeight="1" x14ac:dyDescent="0.25"/>
    <row r="3630" ht="12.75" customHeight="1" x14ac:dyDescent="0.25"/>
    <row r="3631" ht="12.75" customHeight="1" x14ac:dyDescent="0.25"/>
    <row r="3632" ht="12.75" customHeight="1" x14ac:dyDescent="0.25"/>
    <row r="3633" ht="12.75" customHeight="1" x14ac:dyDescent="0.25"/>
    <row r="3634" ht="12.75" customHeight="1" x14ac:dyDescent="0.25"/>
    <row r="3635" ht="12.75" customHeight="1" x14ac:dyDescent="0.25"/>
    <row r="3636" ht="12.75" customHeight="1" x14ac:dyDescent="0.25"/>
    <row r="3637" ht="12.75" customHeight="1" x14ac:dyDescent="0.25"/>
    <row r="3638" ht="12.75" customHeight="1" x14ac:dyDescent="0.25"/>
    <row r="3639" ht="12.75" customHeight="1" x14ac:dyDescent="0.25"/>
    <row r="3640" ht="12.75" customHeight="1" x14ac:dyDescent="0.25"/>
    <row r="3641" ht="12.75" customHeight="1" x14ac:dyDescent="0.25"/>
    <row r="3642" ht="12.75" customHeight="1" x14ac:dyDescent="0.25"/>
    <row r="3643" ht="12.75" customHeight="1" x14ac:dyDescent="0.25"/>
    <row r="3644" ht="12.75" customHeight="1" x14ac:dyDescent="0.25"/>
    <row r="3645" ht="12.75" customHeight="1" x14ac:dyDescent="0.25"/>
    <row r="3646" ht="12.75" customHeight="1" x14ac:dyDescent="0.25"/>
    <row r="3647" ht="12.75" customHeight="1" x14ac:dyDescent="0.25"/>
    <row r="3648" ht="12.75" customHeight="1" x14ac:dyDescent="0.25"/>
    <row r="3649" ht="12.75" customHeight="1" x14ac:dyDescent="0.25"/>
    <row r="3650" ht="12.75" customHeight="1" x14ac:dyDescent="0.25"/>
    <row r="3651" ht="12.75" customHeight="1" x14ac:dyDescent="0.25"/>
    <row r="3652" ht="12.75" customHeight="1" x14ac:dyDescent="0.25"/>
    <row r="3653" ht="12.75" customHeight="1" x14ac:dyDescent="0.25"/>
    <row r="3654" ht="12.75" customHeight="1" x14ac:dyDescent="0.25"/>
    <row r="3655" ht="12.75" customHeight="1" x14ac:dyDescent="0.25"/>
    <row r="3656" ht="12.75" customHeight="1" x14ac:dyDescent="0.25"/>
    <row r="3657" ht="12.75" customHeight="1" x14ac:dyDescent="0.25"/>
    <row r="3658" ht="12.75" customHeight="1" x14ac:dyDescent="0.25"/>
    <row r="3659" ht="12.75" customHeight="1" x14ac:dyDescent="0.25"/>
    <row r="3660" ht="12.75" customHeight="1" x14ac:dyDescent="0.25"/>
    <row r="3661" ht="12.75" customHeight="1" x14ac:dyDescent="0.25"/>
    <row r="3662" ht="12.75" customHeight="1" x14ac:dyDescent="0.25"/>
    <row r="3663" ht="12.75" customHeight="1" x14ac:dyDescent="0.25"/>
    <row r="3664" ht="12.75" customHeight="1" x14ac:dyDescent="0.25"/>
    <row r="3665" ht="12.75" customHeight="1" x14ac:dyDescent="0.25"/>
    <row r="3666" ht="12.75" customHeight="1" x14ac:dyDescent="0.25"/>
    <row r="3667" ht="12.75" customHeight="1" x14ac:dyDescent="0.25"/>
    <row r="3668" ht="12.75" customHeight="1" x14ac:dyDescent="0.25"/>
    <row r="3669" ht="12.75" customHeight="1" x14ac:dyDescent="0.25"/>
    <row r="3670" ht="12.75" customHeight="1" x14ac:dyDescent="0.25"/>
    <row r="3671" ht="12.75" customHeight="1" x14ac:dyDescent="0.25"/>
    <row r="3672" ht="12.75" customHeight="1" x14ac:dyDescent="0.25"/>
    <row r="3673" ht="12.75" customHeight="1" x14ac:dyDescent="0.25"/>
    <row r="3674" ht="12.75" customHeight="1" x14ac:dyDescent="0.25"/>
    <row r="3675" ht="12.75" customHeight="1" x14ac:dyDescent="0.25"/>
    <row r="3676" ht="12.75" customHeight="1" x14ac:dyDescent="0.25"/>
    <row r="3677" ht="12.75" customHeight="1" x14ac:dyDescent="0.25"/>
    <row r="3678" ht="12.75" customHeight="1" x14ac:dyDescent="0.25"/>
    <row r="3679" ht="12.75" customHeight="1" x14ac:dyDescent="0.25"/>
    <row r="3680" ht="12.75" customHeight="1" x14ac:dyDescent="0.25"/>
    <row r="3681" ht="12.75" customHeight="1" x14ac:dyDescent="0.25"/>
    <row r="3682" ht="12.75" customHeight="1" x14ac:dyDescent="0.25"/>
    <row r="3683" ht="12.75" customHeight="1" x14ac:dyDescent="0.25"/>
    <row r="3684" ht="12.75" customHeight="1" x14ac:dyDescent="0.25"/>
    <row r="3685" ht="12.75" customHeight="1" x14ac:dyDescent="0.25"/>
    <row r="3686" ht="12.75" customHeight="1" x14ac:dyDescent="0.25"/>
    <row r="3687" ht="12.75" customHeight="1" x14ac:dyDescent="0.25"/>
    <row r="3688" ht="12.75" customHeight="1" x14ac:dyDescent="0.25"/>
    <row r="3689" ht="12.75" customHeight="1" x14ac:dyDescent="0.25"/>
    <row r="3690" ht="12.75" customHeight="1" x14ac:dyDescent="0.25"/>
    <row r="3691" ht="12.75" customHeight="1" x14ac:dyDescent="0.25"/>
    <row r="3692" ht="12.75" customHeight="1" x14ac:dyDescent="0.25"/>
    <row r="3693" ht="12.75" customHeight="1" x14ac:dyDescent="0.25"/>
    <row r="3694" ht="12.75" customHeight="1" x14ac:dyDescent="0.25"/>
    <row r="3695" ht="12.75" customHeight="1" x14ac:dyDescent="0.25"/>
    <row r="3696" ht="12.75" customHeight="1" x14ac:dyDescent="0.25"/>
    <row r="3697" ht="12.75" customHeight="1" x14ac:dyDescent="0.25"/>
    <row r="3698" ht="12.75" customHeight="1" x14ac:dyDescent="0.25"/>
    <row r="3699" ht="12.75" customHeight="1" x14ac:dyDescent="0.25"/>
    <row r="3700" ht="12.75" customHeight="1" x14ac:dyDescent="0.25"/>
    <row r="3701" ht="12.75" customHeight="1" x14ac:dyDescent="0.25"/>
    <row r="3702" ht="12.75" customHeight="1" x14ac:dyDescent="0.25"/>
    <row r="3703" ht="12.75" customHeight="1" x14ac:dyDescent="0.25"/>
    <row r="3704" ht="12.75" customHeight="1" x14ac:dyDescent="0.25"/>
    <row r="3705" ht="12.75" customHeight="1" x14ac:dyDescent="0.25"/>
    <row r="3706" ht="12.75" customHeight="1" x14ac:dyDescent="0.25"/>
    <row r="3707" ht="12.75" customHeight="1" x14ac:dyDescent="0.25"/>
    <row r="3708" ht="12.75" customHeight="1" x14ac:dyDescent="0.25"/>
    <row r="3709" ht="12.75" customHeight="1" x14ac:dyDescent="0.25"/>
    <row r="3710" ht="12.75" customHeight="1" x14ac:dyDescent="0.25"/>
    <row r="3711" ht="12.75" customHeight="1" x14ac:dyDescent="0.25"/>
    <row r="3712" ht="12.75" customHeight="1" x14ac:dyDescent="0.25"/>
    <row r="3713" ht="12.75" customHeight="1" x14ac:dyDescent="0.25"/>
    <row r="3714" ht="12.75" customHeight="1" x14ac:dyDescent="0.25"/>
    <row r="3715" ht="12.75" customHeight="1" x14ac:dyDescent="0.25"/>
    <row r="3716" ht="12.75" customHeight="1" x14ac:dyDescent="0.25"/>
    <row r="3717" ht="12.75" customHeight="1" x14ac:dyDescent="0.25"/>
    <row r="3718" ht="12.75" customHeight="1" x14ac:dyDescent="0.25"/>
    <row r="3719" ht="12.75" customHeight="1" x14ac:dyDescent="0.25"/>
    <row r="3720" ht="12.75" customHeight="1" x14ac:dyDescent="0.25"/>
    <row r="3721" ht="12.75" customHeight="1" x14ac:dyDescent="0.25"/>
    <row r="3722" ht="12.75" customHeight="1" x14ac:dyDescent="0.25"/>
    <row r="3723" ht="12.75" customHeight="1" x14ac:dyDescent="0.25"/>
    <row r="3724" ht="12.75" customHeight="1" x14ac:dyDescent="0.25"/>
    <row r="3725" ht="12.75" customHeight="1" x14ac:dyDescent="0.25"/>
    <row r="3726" ht="12.75" customHeight="1" x14ac:dyDescent="0.25"/>
    <row r="3727" ht="12.75" customHeight="1" x14ac:dyDescent="0.25"/>
    <row r="3728" ht="12.75" customHeight="1" x14ac:dyDescent="0.25"/>
    <row r="3729" ht="12.75" customHeight="1" x14ac:dyDescent="0.25"/>
    <row r="3730" ht="12.75" customHeight="1" x14ac:dyDescent="0.25"/>
    <row r="3731" ht="12.75" customHeight="1" x14ac:dyDescent="0.25"/>
    <row r="3732" ht="12.75" customHeight="1" x14ac:dyDescent="0.25"/>
    <row r="3733" ht="12.75" customHeight="1" x14ac:dyDescent="0.25"/>
    <row r="3734" ht="12.75" customHeight="1" x14ac:dyDescent="0.25"/>
    <row r="3735" ht="12.75" customHeight="1" x14ac:dyDescent="0.25"/>
    <row r="3736" ht="12.75" customHeight="1" x14ac:dyDescent="0.25"/>
    <row r="3737" ht="12.75" customHeight="1" x14ac:dyDescent="0.25"/>
    <row r="3738" ht="12.75" customHeight="1" x14ac:dyDescent="0.25"/>
    <row r="3739" ht="12.75" customHeight="1" x14ac:dyDescent="0.25"/>
    <row r="3740" ht="12.75" customHeight="1" x14ac:dyDescent="0.25"/>
    <row r="3741" ht="12.75" customHeight="1" x14ac:dyDescent="0.25"/>
    <row r="3742" ht="12.75" customHeight="1" x14ac:dyDescent="0.25"/>
    <row r="3743" ht="12.75" customHeight="1" x14ac:dyDescent="0.25"/>
    <row r="3744" ht="12.75" customHeight="1" x14ac:dyDescent="0.25"/>
    <row r="3745" ht="12.75" customHeight="1" x14ac:dyDescent="0.25"/>
    <row r="3746" ht="12.75" customHeight="1" x14ac:dyDescent="0.25"/>
    <row r="3747" ht="12.75" customHeight="1" x14ac:dyDescent="0.25"/>
    <row r="3748" ht="12.75" customHeight="1" x14ac:dyDescent="0.25"/>
    <row r="3749" ht="12.75" customHeight="1" x14ac:dyDescent="0.25"/>
    <row r="3750" ht="12.75" customHeight="1" x14ac:dyDescent="0.25"/>
    <row r="3751" ht="12.75" customHeight="1" x14ac:dyDescent="0.25"/>
    <row r="3752" ht="12.75" customHeight="1" x14ac:dyDescent="0.25"/>
    <row r="3753" ht="12.75" customHeight="1" x14ac:dyDescent="0.25"/>
    <row r="3754" ht="12.75" customHeight="1" x14ac:dyDescent="0.25"/>
    <row r="3755" ht="12.75" customHeight="1" x14ac:dyDescent="0.25"/>
    <row r="3756" ht="12.75" customHeight="1" x14ac:dyDescent="0.25"/>
    <row r="3757" ht="12.75" customHeight="1" x14ac:dyDescent="0.25"/>
    <row r="3758" ht="12.75" customHeight="1" x14ac:dyDescent="0.25"/>
    <row r="3759" ht="12.75" customHeight="1" x14ac:dyDescent="0.25"/>
    <row r="3760" ht="12.75" customHeight="1" x14ac:dyDescent="0.25"/>
    <row r="3761" ht="12.75" customHeight="1" x14ac:dyDescent="0.25"/>
    <row r="3762" ht="12.75" customHeight="1" x14ac:dyDescent="0.25"/>
    <row r="3763" ht="12.75" customHeight="1" x14ac:dyDescent="0.25"/>
    <row r="3764" ht="12.75" customHeight="1" x14ac:dyDescent="0.25"/>
    <row r="3765" ht="12.75" customHeight="1" x14ac:dyDescent="0.25"/>
    <row r="3766" ht="12.75" customHeight="1" x14ac:dyDescent="0.25"/>
    <row r="3767" ht="12.75" customHeight="1" x14ac:dyDescent="0.25"/>
    <row r="3768" ht="12.75" customHeight="1" x14ac:dyDescent="0.25"/>
    <row r="3769" ht="12.75" customHeight="1" x14ac:dyDescent="0.25"/>
    <row r="3770" ht="12.75" customHeight="1" x14ac:dyDescent="0.25"/>
    <row r="3771" ht="12.75" customHeight="1" x14ac:dyDescent="0.25"/>
    <row r="3772" ht="12.75" customHeight="1" x14ac:dyDescent="0.25"/>
    <row r="3773" ht="12.75" customHeight="1" x14ac:dyDescent="0.25"/>
    <row r="3774" ht="12.75" customHeight="1" x14ac:dyDescent="0.25"/>
    <row r="3775" ht="12.75" customHeight="1" x14ac:dyDescent="0.25"/>
    <row r="3776" ht="12.75" customHeight="1" x14ac:dyDescent="0.25"/>
    <row r="3777" ht="12.75" customHeight="1" x14ac:dyDescent="0.25"/>
    <row r="3778" ht="12.75" customHeight="1" x14ac:dyDescent="0.25"/>
    <row r="3779" ht="12.75" customHeight="1" x14ac:dyDescent="0.25"/>
    <row r="3780" ht="12.75" customHeight="1" x14ac:dyDescent="0.25"/>
    <row r="3781" ht="12.75" customHeight="1" x14ac:dyDescent="0.25"/>
    <row r="3782" ht="12.75" customHeight="1" x14ac:dyDescent="0.25"/>
    <row r="3783" ht="12.75" customHeight="1" x14ac:dyDescent="0.25"/>
    <row r="3784" ht="12.75" customHeight="1" x14ac:dyDescent="0.25"/>
    <row r="3785" ht="12.75" customHeight="1" x14ac:dyDescent="0.25"/>
    <row r="3786" ht="12.75" customHeight="1" x14ac:dyDescent="0.25"/>
    <row r="3787" ht="12.75" customHeight="1" x14ac:dyDescent="0.25"/>
    <row r="3788" ht="12.75" customHeight="1" x14ac:dyDescent="0.25"/>
    <row r="3789" ht="12.75" customHeight="1" x14ac:dyDescent="0.25"/>
    <row r="3790" ht="12.75" customHeight="1" x14ac:dyDescent="0.25"/>
    <row r="3791" ht="12.75" customHeight="1" x14ac:dyDescent="0.25"/>
    <row r="3792" ht="12.75" customHeight="1" x14ac:dyDescent="0.25"/>
    <row r="3793" ht="12.75" customHeight="1" x14ac:dyDescent="0.25"/>
    <row r="3794" ht="12.75" customHeight="1" x14ac:dyDescent="0.25"/>
    <row r="3795" ht="12.75" customHeight="1" x14ac:dyDescent="0.25"/>
    <row r="3796" ht="12.75" customHeight="1" x14ac:dyDescent="0.25"/>
    <row r="3797" ht="12.75" customHeight="1" x14ac:dyDescent="0.25"/>
    <row r="3798" ht="12.75" customHeight="1" x14ac:dyDescent="0.25"/>
    <row r="3799" ht="12.75" customHeight="1" x14ac:dyDescent="0.25"/>
    <row r="3800" ht="12.75" customHeight="1" x14ac:dyDescent="0.25"/>
    <row r="3801" ht="12.75" customHeight="1" x14ac:dyDescent="0.25"/>
    <row r="3802" ht="12.75" customHeight="1" x14ac:dyDescent="0.25"/>
    <row r="3803" ht="12.75" customHeight="1" x14ac:dyDescent="0.25"/>
    <row r="3804" ht="12.75" customHeight="1" x14ac:dyDescent="0.25"/>
    <row r="3805" ht="12.75" customHeight="1" x14ac:dyDescent="0.25"/>
    <row r="3806" ht="12.75" customHeight="1" x14ac:dyDescent="0.25"/>
    <row r="3807" ht="12.75" customHeight="1" x14ac:dyDescent="0.25"/>
    <row r="3808" ht="12.75" customHeight="1" x14ac:dyDescent="0.25"/>
    <row r="3809" ht="12.75" customHeight="1" x14ac:dyDescent="0.25"/>
    <row r="3810" ht="12.75" customHeight="1" x14ac:dyDescent="0.25"/>
    <row r="3811" ht="12.75" customHeight="1" x14ac:dyDescent="0.25"/>
    <row r="3812" ht="12.75" customHeight="1" x14ac:dyDescent="0.25"/>
    <row r="3813" ht="12.75" customHeight="1" x14ac:dyDescent="0.25"/>
    <row r="3814" ht="12.75" customHeight="1" x14ac:dyDescent="0.25"/>
    <row r="3815" ht="12.75" customHeight="1" x14ac:dyDescent="0.25"/>
    <row r="3816" ht="12.75" customHeight="1" x14ac:dyDescent="0.25"/>
    <row r="3817" ht="12.75" customHeight="1" x14ac:dyDescent="0.25"/>
    <row r="3818" ht="12.75" customHeight="1" x14ac:dyDescent="0.25"/>
    <row r="3819" ht="12.75" customHeight="1" x14ac:dyDescent="0.25"/>
    <row r="3820" ht="12.75" customHeight="1" x14ac:dyDescent="0.25"/>
    <row r="3821" ht="12.75" customHeight="1" x14ac:dyDescent="0.25"/>
    <row r="3822" ht="12.75" customHeight="1" x14ac:dyDescent="0.25"/>
    <row r="3823" ht="12.75" customHeight="1" x14ac:dyDescent="0.25"/>
    <row r="3824" ht="12.75" customHeight="1" x14ac:dyDescent="0.25"/>
    <row r="3825" ht="12.75" customHeight="1" x14ac:dyDescent="0.25"/>
    <row r="3826" ht="12.75" customHeight="1" x14ac:dyDescent="0.25"/>
    <row r="3827" ht="12.75" customHeight="1" x14ac:dyDescent="0.25"/>
    <row r="3828" ht="12.75" customHeight="1" x14ac:dyDescent="0.25"/>
    <row r="3829" ht="12.75" customHeight="1" x14ac:dyDescent="0.25"/>
    <row r="3830" ht="12.75" customHeight="1" x14ac:dyDescent="0.25"/>
    <row r="3831" ht="12.75" customHeight="1" x14ac:dyDescent="0.25"/>
    <row r="3832" ht="12.75" customHeight="1" x14ac:dyDescent="0.25"/>
    <row r="3833" ht="12.75" customHeight="1" x14ac:dyDescent="0.25"/>
    <row r="3834" ht="12.75" customHeight="1" x14ac:dyDescent="0.25"/>
    <row r="3835" ht="12.75" customHeight="1" x14ac:dyDescent="0.25"/>
    <row r="3836" ht="12.75" customHeight="1" x14ac:dyDescent="0.25"/>
    <row r="3837" ht="12.75" customHeight="1" x14ac:dyDescent="0.25"/>
    <row r="3838" ht="12.75" customHeight="1" x14ac:dyDescent="0.25"/>
    <row r="3839" ht="12.75" customHeight="1" x14ac:dyDescent="0.25"/>
    <row r="3840" ht="12.75" customHeight="1" x14ac:dyDescent="0.25"/>
    <row r="3841" ht="12.75" customHeight="1" x14ac:dyDescent="0.25"/>
    <row r="3842" ht="12.75" customHeight="1" x14ac:dyDescent="0.25"/>
    <row r="3843" ht="12.75" customHeight="1" x14ac:dyDescent="0.25"/>
    <row r="3844" ht="12.75" customHeight="1" x14ac:dyDescent="0.25"/>
    <row r="3845" ht="12.75" customHeight="1" x14ac:dyDescent="0.25"/>
    <row r="3846" ht="12.75" customHeight="1" x14ac:dyDescent="0.25"/>
    <row r="3847" ht="12.75" customHeight="1" x14ac:dyDescent="0.25"/>
    <row r="3848" ht="12.75" customHeight="1" x14ac:dyDescent="0.25"/>
    <row r="3849" ht="12.75" customHeight="1" x14ac:dyDescent="0.25"/>
    <row r="3850" ht="12.75" customHeight="1" x14ac:dyDescent="0.25"/>
    <row r="3851" ht="12.75" customHeight="1" x14ac:dyDescent="0.25"/>
    <row r="3852" ht="12.75" customHeight="1" x14ac:dyDescent="0.25"/>
    <row r="3853" ht="12.75" customHeight="1" x14ac:dyDescent="0.25"/>
    <row r="3854" ht="12.75" customHeight="1" x14ac:dyDescent="0.25"/>
    <row r="3855" ht="12.75" customHeight="1" x14ac:dyDescent="0.25"/>
    <row r="3856" ht="12.75" customHeight="1" x14ac:dyDescent="0.25"/>
    <row r="3857" ht="12.75" customHeight="1" x14ac:dyDescent="0.25"/>
    <row r="3858" ht="12.75" customHeight="1" x14ac:dyDescent="0.25"/>
    <row r="3859" ht="12.75" customHeight="1" x14ac:dyDescent="0.25"/>
    <row r="3860" ht="12.75" customHeight="1" x14ac:dyDescent="0.25"/>
    <row r="3861" ht="12.75" customHeight="1" x14ac:dyDescent="0.25"/>
    <row r="3862" ht="12.75" customHeight="1" x14ac:dyDescent="0.25"/>
    <row r="3863" ht="12.75" customHeight="1" x14ac:dyDescent="0.25"/>
    <row r="3864" ht="12.75" customHeight="1" x14ac:dyDescent="0.25"/>
    <row r="3865" ht="12.75" customHeight="1" x14ac:dyDescent="0.25"/>
    <row r="3866" ht="12.75" customHeight="1" x14ac:dyDescent="0.25"/>
    <row r="3867" ht="12.75" customHeight="1" x14ac:dyDescent="0.25"/>
    <row r="3868" ht="12.75" customHeight="1" x14ac:dyDescent="0.25"/>
    <row r="3869" ht="12.75" customHeight="1" x14ac:dyDescent="0.25"/>
    <row r="3870" ht="12.75" customHeight="1" x14ac:dyDescent="0.25"/>
    <row r="3871" ht="12.75" customHeight="1" x14ac:dyDescent="0.25"/>
    <row r="3872" ht="12.75" customHeight="1" x14ac:dyDescent="0.25"/>
    <row r="3873" ht="12.75" customHeight="1" x14ac:dyDescent="0.25"/>
    <row r="3874" ht="12.75" customHeight="1" x14ac:dyDescent="0.25"/>
    <row r="3875" ht="12.75" customHeight="1" x14ac:dyDescent="0.25"/>
    <row r="3876" ht="12.75" customHeight="1" x14ac:dyDescent="0.25"/>
    <row r="3877" ht="12.75" customHeight="1" x14ac:dyDescent="0.25"/>
    <row r="3878" ht="12.75" customHeight="1" x14ac:dyDescent="0.25"/>
    <row r="3879" ht="12.75" customHeight="1" x14ac:dyDescent="0.25"/>
    <row r="3880" ht="12.75" customHeight="1" x14ac:dyDescent="0.25"/>
    <row r="3881" ht="12.75" customHeight="1" x14ac:dyDescent="0.25"/>
    <row r="3882" ht="12.75" customHeight="1" x14ac:dyDescent="0.25"/>
    <row r="3883" ht="12.75" customHeight="1" x14ac:dyDescent="0.25"/>
    <row r="3884" ht="12.75" customHeight="1" x14ac:dyDescent="0.25"/>
    <row r="3885" ht="12.75" customHeight="1" x14ac:dyDescent="0.25"/>
    <row r="3886" ht="12.75" customHeight="1" x14ac:dyDescent="0.25"/>
    <row r="3887" ht="12.75" customHeight="1" x14ac:dyDescent="0.25"/>
    <row r="3888" ht="12.75" customHeight="1" x14ac:dyDescent="0.25"/>
    <row r="3889" ht="12.75" customHeight="1" x14ac:dyDescent="0.25"/>
    <row r="3890" ht="12.75" customHeight="1" x14ac:dyDescent="0.25"/>
    <row r="3891" ht="12.75" customHeight="1" x14ac:dyDescent="0.25"/>
    <row r="3892" ht="12.75" customHeight="1" x14ac:dyDescent="0.25"/>
    <row r="3893" ht="12.75" customHeight="1" x14ac:dyDescent="0.25"/>
    <row r="3894" ht="12.75" customHeight="1" x14ac:dyDescent="0.25"/>
    <row r="3895" ht="12.75" customHeight="1" x14ac:dyDescent="0.25"/>
    <row r="3896" ht="12.75" customHeight="1" x14ac:dyDescent="0.25"/>
    <row r="3897" ht="12.75" customHeight="1" x14ac:dyDescent="0.25"/>
    <row r="3898" ht="12.75" customHeight="1" x14ac:dyDescent="0.25"/>
    <row r="3899" ht="12.75" customHeight="1" x14ac:dyDescent="0.25"/>
    <row r="3900" ht="12.75" customHeight="1" x14ac:dyDescent="0.25"/>
    <row r="3901" ht="12.75" customHeight="1" x14ac:dyDescent="0.25"/>
    <row r="3902" ht="12.75" customHeight="1" x14ac:dyDescent="0.25"/>
    <row r="3903" ht="12.75" customHeight="1" x14ac:dyDescent="0.25"/>
    <row r="3904" ht="12.75" customHeight="1" x14ac:dyDescent="0.25"/>
    <row r="3905" ht="12.75" customHeight="1" x14ac:dyDescent="0.25"/>
    <row r="3906" ht="12.75" customHeight="1" x14ac:dyDescent="0.25"/>
    <row r="3907" ht="12.75" customHeight="1" x14ac:dyDescent="0.25"/>
    <row r="3908" ht="12.75" customHeight="1" x14ac:dyDescent="0.25"/>
    <row r="3909" ht="12.75" customHeight="1" x14ac:dyDescent="0.25"/>
    <row r="3910" ht="12.75" customHeight="1" x14ac:dyDescent="0.25"/>
    <row r="3911" ht="12.75" customHeight="1" x14ac:dyDescent="0.25"/>
    <row r="3912" ht="12.75" customHeight="1" x14ac:dyDescent="0.25"/>
    <row r="3913" ht="12.75" customHeight="1" x14ac:dyDescent="0.25"/>
    <row r="3914" ht="12.75" customHeight="1" x14ac:dyDescent="0.25"/>
    <row r="3915" ht="12.75" customHeight="1" x14ac:dyDescent="0.25"/>
    <row r="3916" ht="12.75" customHeight="1" x14ac:dyDescent="0.25"/>
    <row r="3917" ht="12.75" customHeight="1" x14ac:dyDescent="0.25"/>
    <row r="3918" ht="12.75" customHeight="1" x14ac:dyDescent="0.25"/>
    <row r="3919" ht="12.75" customHeight="1" x14ac:dyDescent="0.25"/>
    <row r="3920" ht="12.75" customHeight="1" x14ac:dyDescent="0.25"/>
    <row r="3921" ht="12.75" customHeight="1" x14ac:dyDescent="0.25"/>
    <row r="3922" ht="12.75" customHeight="1" x14ac:dyDescent="0.25"/>
    <row r="3923" ht="12.75" customHeight="1" x14ac:dyDescent="0.25"/>
    <row r="3924" ht="12.75" customHeight="1" x14ac:dyDescent="0.25"/>
    <row r="3925" ht="12.75" customHeight="1" x14ac:dyDescent="0.25"/>
    <row r="3926" ht="12.75" customHeight="1" x14ac:dyDescent="0.25"/>
    <row r="3927" ht="12.75" customHeight="1" x14ac:dyDescent="0.25"/>
    <row r="3928" ht="12.75" customHeight="1" x14ac:dyDescent="0.25"/>
    <row r="3929" ht="12.75" customHeight="1" x14ac:dyDescent="0.25"/>
    <row r="3930" ht="12.75" customHeight="1" x14ac:dyDescent="0.25"/>
    <row r="3931" ht="12.75" customHeight="1" x14ac:dyDescent="0.25"/>
    <row r="3932" ht="12.75" customHeight="1" x14ac:dyDescent="0.25"/>
    <row r="3933" ht="12.75" customHeight="1" x14ac:dyDescent="0.25"/>
    <row r="3934" ht="12.75" customHeight="1" x14ac:dyDescent="0.25"/>
    <row r="3935" ht="12.75" customHeight="1" x14ac:dyDescent="0.25"/>
    <row r="3936" ht="12.75" customHeight="1" x14ac:dyDescent="0.25"/>
    <row r="3937" ht="12.75" customHeight="1" x14ac:dyDescent="0.25"/>
    <row r="3938" ht="12.75" customHeight="1" x14ac:dyDescent="0.25"/>
    <row r="3939" ht="12.75" customHeight="1" x14ac:dyDescent="0.25"/>
    <row r="3940" ht="12.75" customHeight="1" x14ac:dyDescent="0.25"/>
    <row r="3941" ht="12.75" customHeight="1" x14ac:dyDescent="0.25"/>
    <row r="3942" ht="12.75" customHeight="1" x14ac:dyDescent="0.25"/>
    <row r="3943" ht="12.75" customHeight="1" x14ac:dyDescent="0.25"/>
    <row r="3944" ht="12.75" customHeight="1" x14ac:dyDescent="0.25"/>
    <row r="3945" ht="12.75" customHeight="1" x14ac:dyDescent="0.25"/>
    <row r="3946" ht="12.75" customHeight="1" x14ac:dyDescent="0.25"/>
    <row r="3947" ht="12.75" customHeight="1" x14ac:dyDescent="0.25"/>
    <row r="3948" ht="12.75" customHeight="1" x14ac:dyDescent="0.25"/>
    <row r="3949" ht="12.75" customHeight="1" x14ac:dyDescent="0.25"/>
    <row r="3950" ht="12.75" customHeight="1" x14ac:dyDescent="0.25"/>
    <row r="3951" ht="12.75" customHeight="1" x14ac:dyDescent="0.25"/>
    <row r="3952" ht="12.75" customHeight="1" x14ac:dyDescent="0.25"/>
    <row r="3953" ht="12.75" customHeight="1" x14ac:dyDescent="0.25"/>
    <row r="3954" ht="12.75" customHeight="1" x14ac:dyDescent="0.25"/>
    <row r="3955" ht="12.75" customHeight="1" x14ac:dyDescent="0.25"/>
    <row r="3956" ht="12.75" customHeight="1" x14ac:dyDescent="0.25"/>
    <row r="3957" ht="12.75" customHeight="1" x14ac:dyDescent="0.25"/>
    <row r="3958" ht="12.75" customHeight="1" x14ac:dyDescent="0.25"/>
    <row r="3959" ht="12.75" customHeight="1" x14ac:dyDescent="0.25"/>
    <row r="3960" ht="12.75" customHeight="1" x14ac:dyDescent="0.25"/>
    <row r="3961" ht="12.75" customHeight="1" x14ac:dyDescent="0.25"/>
    <row r="3962" ht="12.75" customHeight="1" x14ac:dyDescent="0.25"/>
    <row r="3963" ht="12.75" customHeight="1" x14ac:dyDescent="0.25"/>
    <row r="3964" ht="12.75" customHeight="1" x14ac:dyDescent="0.25"/>
    <row r="3965" ht="12.75" customHeight="1" x14ac:dyDescent="0.25"/>
    <row r="3966" ht="12.75" customHeight="1" x14ac:dyDescent="0.25"/>
    <row r="3967" ht="12.75" customHeight="1" x14ac:dyDescent="0.25"/>
    <row r="3968" ht="12.75" customHeight="1" x14ac:dyDescent="0.25"/>
    <row r="3969" ht="12.75" customHeight="1" x14ac:dyDescent="0.25"/>
    <row r="3970" ht="12.75" customHeight="1" x14ac:dyDescent="0.25"/>
    <row r="3971" ht="12.75" customHeight="1" x14ac:dyDescent="0.25"/>
    <row r="3972" ht="12.75" customHeight="1" x14ac:dyDescent="0.25"/>
    <row r="3973" ht="12.75" customHeight="1" x14ac:dyDescent="0.25"/>
    <row r="3974" ht="12.75" customHeight="1" x14ac:dyDescent="0.25"/>
    <row r="3975" ht="12.75" customHeight="1" x14ac:dyDescent="0.25"/>
    <row r="3976" ht="12.75" customHeight="1" x14ac:dyDescent="0.25"/>
    <row r="3977" ht="12.75" customHeight="1" x14ac:dyDescent="0.25"/>
    <row r="3978" ht="12.75" customHeight="1" x14ac:dyDescent="0.25"/>
    <row r="3979" ht="12.75" customHeight="1" x14ac:dyDescent="0.25"/>
    <row r="3980" ht="12.75" customHeight="1" x14ac:dyDescent="0.25"/>
    <row r="3981" ht="12.75" customHeight="1" x14ac:dyDescent="0.25"/>
    <row r="3982" ht="12.75" customHeight="1" x14ac:dyDescent="0.25"/>
    <row r="3983" ht="12.75" customHeight="1" x14ac:dyDescent="0.25"/>
    <row r="3984" ht="12.75" customHeight="1" x14ac:dyDescent="0.25"/>
    <row r="3985" ht="12.75" customHeight="1" x14ac:dyDescent="0.25"/>
    <row r="3986" ht="12.75" customHeight="1" x14ac:dyDescent="0.25"/>
    <row r="3987" ht="12.75" customHeight="1" x14ac:dyDescent="0.25"/>
    <row r="3988" ht="12.75" customHeight="1" x14ac:dyDescent="0.25"/>
    <row r="3989" ht="12.75" customHeight="1" x14ac:dyDescent="0.25"/>
    <row r="3990" ht="12.75" customHeight="1" x14ac:dyDescent="0.25"/>
    <row r="3991" ht="12.75" customHeight="1" x14ac:dyDescent="0.25"/>
    <row r="3992" ht="12.75" customHeight="1" x14ac:dyDescent="0.25"/>
    <row r="3993" ht="12.75" customHeight="1" x14ac:dyDescent="0.25"/>
    <row r="3994" ht="12.75" customHeight="1" x14ac:dyDescent="0.25"/>
    <row r="3995" ht="12.75" customHeight="1" x14ac:dyDescent="0.25"/>
    <row r="3996" ht="12.75" customHeight="1" x14ac:dyDescent="0.25"/>
    <row r="3997" ht="12.75" customHeight="1" x14ac:dyDescent="0.25"/>
    <row r="3998" ht="12.75" customHeight="1" x14ac:dyDescent="0.25"/>
    <row r="3999" ht="12.75" customHeight="1" x14ac:dyDescent="0.25"/>
    <row r="4000" ht="12.75" customHeight="1" x14ac:dyDescent="0.25"/>
    <row r="4001" ht="12.75" customHeight="1" x14ac:dyDescent="0.25"/>
    <row r="4002" ht="12.75" customHeight="1" x14ac:dyDescent="0.25"/>
    <row r="4003" ht="12.75" customHeight="1" x14ac:dyDescent="0.25"/>
    <row r="4004" ht="12.75" customHeight="1" x14ac:dyDescent="0.25"/>
    <row r="4005" ht="12.75" customHeight="1" x14ac:dyDescent="0.25"/>
    <row r="4006" ht="12.75" customHeight="1" x14ac:dyDescent="0.25"/>
    <row r="4007" ht="12.75" customHeight="1" x14ac:dyDescent="0.25"/>
    <row r="4008" ht="12.75" customHeight="1" x14ac:dyDescent="0.25"/>
    <row r="4009" ht="12.75" customHeight="1" x14ac:dyDescent="0.25"/>
    <row r="4010" ht="12.75" customHeight="1" x14ac:dyDescent="0.25"/>
    <row r="4011" ht="12.75" customHeight="1" x14ac:dyDescent="0.25"/>
    <row r="4012" ht="12.75" customHeight="1" x14ac:dyDescent="0.25"/>
    <row r="4013" ht="12.75" customHeight="1" x14ac:dyDescent="0.25"/>
    <row r="4014" ht="12.75" customHeight="1" x14ac:dyDescent="0.25"/>
    <row r="4015" ht="12.75" customHeight="1" x14ac:dyDescent="0.25"/>
    <row r="4016" ht="12.75" customHeight="1" x14ac:dyDescent="0.25"/>
    <row r="4017" ht="12.75" customHeight="1" x14ac:dyDescent="0.25"/>
    <row r="4018" ht="12.75" customHeight="1" x14ac:dyDescent="0.25"/>
    <row r="4019" ht="12.75" customHeight="1" x14ac:dyDescent="0.25"/>
    <row r="4020" ht="12.75" customHeight="1" x14ac:dyDescent="0.25"/>
    <row r="4021" ht="12.75" customHeight="1" x14ac:dyDescent="0.25"/>
    <row r="4022" ht="12.75" customHeight="1" x14ac:dyDescent="0.25"/>
    <row r="4023" ht="12.75" customHeight="1" x14ac:dyDescent="0.25"/>
    <row r="4024" ht="12.75" customHeight="1" x14ac:dyDescent="0.25"/>
    <row r="4025" ht="12.75" customHeight="1" x14ac:dyDescent="0.25"/>
    <row r="4026" ht="12.75" customHeight="1" x14ac:dyDescent="0.25"/>
    <row r="4027" ht="12.75" customHeight="1" x14ac:dyDescent="0.25"/>
    <row r="4028" ht="12.75" customHeight="1" x14ac:dyDescent="0.25"/>
    <row r="4029" ht="12.75" customHeight="1" x14ac:dyDescent="0.25"/>
    <row r="4030" ht="12.75" customHeight="1" x14ac:dyDescent="0.25"/>
    <row r="4031" ht="12.75" customHeight="1" x14ac:dyDescent="0.25"/>
    <row r="4032" ht="12.75" customHeight="1" x14ac:dyDescent="0.25"/>
    <row r="4033" ht="12.75" customHeight="1" x14ac:dyDescent="0.25"/>
    <row r="4034" ht="12.75" customHeight="1" x14ac:dyDescent="0.25"/>
    <row r="4035" ht="12.75" customHeight="1" x14ac:dyDescent="0.25"/>
    <row r="4036" ht="12.75" customHeight="1" x14ac:dyDescent="0.25"/>
    <row r="4037" ht="12.75" customHeight="1" x14ac:dyDescent="0.25"/>
    <row r="4038" ht="12.75" customHeight="1" x14ac:dyDescent="0.25"/>
    <row r="4039" ht="12.75" customHeight="1" x14ac:dyDescent="0.25"/>
    <row r="4040" ht="12.75" customHeight="1" x14ac:dyDescent="0.25"/>
    <row r="4041" ht="12.75" customHeight="1" x14ac:dyDescent="0.25"/>
    <row r="4042" ht="12.75" customHeight="1" x14ac:dyDescent="0.25"/>
    <row r="4043" ht="12.75" customHeight="1" x14ac:dyDescent="0.25"/>
    <row r="4044" ht="12.75" customHeight="1" x14ac:dyDescent="0.25"/>
    <row r="4045" ht="12.75" customHeight="1" x14ac:dyDescent="0.25"/>
    <row r="4046" ht="12.75" customHeight="1" x14ac:dyDescent="0.25"/>
    <row r="4047" ht="12.75" customHeight="1" x14ac:dyDescent="0.25"/>
    <row r="4048" ht="12.75" customHeight="1" x14ac:dyDescent="0.25"/>
    <row r="4049" ht="12.75" customHeight="1" x14ac:dyDescent="0.25"/>
    <row r="4050" ht="12.75" customHeight="1" x14ac:dyDescent="0.25"/>
    <row r="4051" ht="12.75" customHeight="1" x14ac:dyDescent="0.25"/>
    <row r="4052" ht="12.75" customHeight="1" x14ac:dyDescent="0.25"/>
    <row r="4053" ht="12.75" customHeight="1" x14ac:dyDescent="0.25"/>
    <row r="4054" ht="12.75" customHeight="1" x14ac:dyDescent="0.25"/>
    <row r="4055" ht="12.75" customHeight="1" x14ac:dyDescent="0.25"/>
    <row r="4056" ht="12.75" customHeight="1" x14ac:dyDescent="0.25"/>
    <row r="4057" ht="12.75" customHeight="1" x14ac:dyDescent="0.25"/>
    <row r="4058" ht="12.75" customHeight="1" x14ac:dyDescent="0.25"/>
    <row r="4059" ht="12.75" customHeight="1" x14ac:dyDescent="0.25"/>
    <row r="4060" ht="12.75" customHeight="1" x14ac:dyDescent="0.25"/>
    <row r="4061" ht="12.75" customHeight="1" x14ac:dyDescent="0.25"/>
    <row r="4062" ht="12.75" customHeight="1" x14ac:dyDescent="0.25"/>
    <row r="4063" ht="12.75" customHeight="1" x14ac:dyDescent="0.25"/>
    <row r="4064" ht="12.75" customHeight="1" x14ac:dyDescent="0.25"/>
    <row r="4065" ht="12.75" customHeight="1" x14ac:dyDescent="0.25"/>
    <row r="4066" ht="12.75" customHeight="1" x14ac:dyDescent="0.25"/>
    <row r="4067" ht="12.75" customHeight="1" x14ac:dyDescent="0.25"/>
    <row r="4068" ht="12.75" customHeight="1" x14ac:dyDescent="0.25"/>
    <row r="4069" ht="12.75" customHeight="1" x14ac:dyDescent="0.25"/>
    <row r="4070" ht="12.75" customHeight="1" x14ac:dyDescent="0.25"/>
    <row r="4071" ht="12.75" customHeight="1" x14ac:dyDescent="0.25"/>
    <row r="4072" ht="12.75" customHeight="1" x14ac:dyDescent="0.25"/>
    <row r="4073" ht="12.75" customHeight="1" x14ac:dyDescent="0.25"/>
    <row r="4074" ht="12.75" customHeight="1" x14ac:dyDescent="0.25"/>
    <row r="4075" ht="12.75" customHeight="1" x14ac:dyDescent="0.25"/>
    <row r="4076" ht="12.75" customHeight="1" x14ac:dyDescent="0.25"/>
    <row r="4077" ht="12.75" customHeight="1" x14ac:dyDescent="0.25"/>
    <row r="4078" ht="12.75" customHeight="1" x14ac:dyDescent="0.25"/>
    <row r="4079" ht="12.75" customHeight="1" x14ac:dyDescent="0.25"/>
    <row r="4080" ht="12.75" customHeight="1" x14ac:dyDescent="0.25"/>
    <row r="4081" ht="12.75" customHeight="1" x14ac:dyDescent="0.25"/>
    <row r="4082" ht="12.75" customHeight="1" x14ac:dyDescent="0.25"/>
    <row r="4083" ht="12.75" customHeight="1" x14ac:dyDescent="0.25"/>
    <row r="4084" ht="12.75" customHeight="1" x14ac:dyDescent="0.25"/>
    <row r="4085" ht="12.75" customHeight="1" x14ac:dyDescent="0.25"/>
    <row r="4086" ht="12.75" customHeight="1" x14ac:dyDescent="0.25"/>
    <row r="4087" ht="12.75" customHeight="1" x14ac:dyDescent="0.25"/>
    <row r="4088" ht="12.75" customHeight="1" x14ac:dyDescent="0.25"/>
    <row r="4089" ht="12.75" customHeight="1" x14ac:dyDescent="0.25"/>
    <row r="4090" ht="12.75" customHeight="1" x14ac:dyDescent="0.25"/>
    <row r="4091" ht="12.75" customHeight="1" x14ac:dyDescent="0.25"/>
    <row r="4092" ht="12.75" customHeight="1" x14ac:dyDescent="0.25"/>
    <row r="4093" ht="12.75" customHeight="1" x14ac:dyDescent="0.25"/>
    <row r="4094" ht="12.75" customHeight="1" x14ac:dyDescent="0.25"/>
    <row r="4095" ht="12.75" customHeight="1" x14ac:dyDescent="0.25"/>
    <row r="4096" ht="12.75" customHeight="1" x14ac:dyDescent="0.25"/>
    <row r="4097" ht="12.75" customHeight="1" x14ac:dyDescent="0.25"/>
    <row r="4098" ht="12.75" customHeight="1" x14ac:dyDescent="0.25"/>
    <row r="4099" ht="12.75" customHeight="1" x14ac:dyDescent="0.25"/>
    <row r="4100" ht="12.75" customHeight="1" x14ac:dyDescent="0.25"/>
    <row r="4101" ht="12.75" customHeight="1" x14ac:dyDescent="0.25"/>
    <row r="4102" ht="12.75" customHeight="1" x14ac:dyDescent="0.25"/>
    <row r="4103" ht="12.75" customHeight="1" x14ac:dyDescent="0.25"/>
    <row r="4104" ht="12.75" customHeight="1" x14ac:dyDescent="0.25"/>
    <row r="4105" ht="12.75" customHeight="1" x14ac:dyDescent="0.25"/>
    <row r="4106" ht="12.75" customHeight="1" x14ac:dyDescent="0.25"/>
    <row r="4107" ht="12.75" customHeight="1" x14ac:dyDescent="0.25"/>
    <row r="4108" ht="12.75" customHeight="1" x14ac:dyDescent="0.25"/>
    <row r="4109" ht="12.75" customHeight="1" x14ac:dyDescent="0.25"/>
    <row r="4110" ht="12.75" customHeight="1" x14ac:dyDescent="0.25"/>
    <row r="4111" ht="12.75" customHeight="1" x14ac:dyDescent="0.25"/>
    <row r="4112" ht="12.75" customHeight="1" x14ac:dyDescent="0.25"/>
    <row r="4113" ht="12.75" customHeight="1" x14ac:dyDescent="0.25"/>
    <row r="4114" ht="12.75" customHeight="1" x14ac:dyDescent="0.25"/>
    <row r="4115" ht="12.75" customHeight="1" x14ac:dyDescent="0.25"/>
    <row r="4116" ht="12.75" customHeight="1" x14ac:dyDescent="0.25"/>
    <row r="4117" ht="12.75" customHeight="1" x14ac:dyDescent="0.25"/>
    <row r="4118" ht="12.75" customHeight="1" x14ac:dyDescent="0.25"/>
    <row r="4119" ht="12.75" customHeight="1" x14ac:dyDescent="0.25"/>
    <row r="4120" ht="12.75" customHeight="1" x14ac:dyDescent="0.25"/>
    <row r="4121" ht="12.75" customHeight="1" x14ac:dyDescent="0.25"/>
    <row r="4122" ht="12.75" customHeight="1" x14ac:dyDescent="0.25"/>
    <row r="4123" ht="12.75" customHeight="1" x14ac:dyDescent="0.25"/>
    <row r="4124" ht="12.75" customHeight="1" x14ac:dyDescent="0.25"/>
    <row r="4125" ht="12.75" customHeight="1" x14ac:dyDescent="0.25"/>
    <row r="4126" ht="12.75" customHeight="1" x14ac:dyDescent="0.25"/>
    <row r="4127" ht="12.75" customHeight="1" x14ac:dyDescent="0.25"/>
    <row r="4128" ht="12.75" customHeight="1" x14ac:dyDescent="0.25"/>
    <row r="4129" ht="12.75" customHeight="1" x14ac:dyDescent="0.25"/>
    <row r="4130" ht="12.75" customHeight="1" x14ac:dyDescent="0.25"/>
    <row r="4131" ht="12.75" customHeight="1" x14ac:dyDescent="0.25"/>
    <row r="4132" ht="12.75" customHeight="1" x14ac:dyDescent="0.25"/>
    <row r="4133" ht="12.75" customHeight="1" x14ac:dyDescent="0.25"/>
    <row r="4134" ht="12.75" customHeight="1" x14ac:dyDescent="0.25"/>
    <row r="4135" ht="12.75" customHeight="1" x14ac:dyDescent="0.25"/>
    <row r="4136" ht="12.75" customHeight="1" x14ac:dyDescent="0.25"/>
    <row r="4137" ht="12.75" customHeight="1" x14ac:dyDescent="0.25"/>
    <row r="4138" ht="12.75" customHeight="1" x14ac:dyDescent="0.25"/>
    <row r="4139" ht="12.75" customHeight="1" x14ac:dyDescent="0.25"/>
    <row r="4140" ht="12.75" customHeight="1" x14ac:dyDescent="0.25"/>
    <row r="4141" ht="12.75" customHeight="1" x14ac:dyDescent="0.25"/>
    <row r="4142" ht="12.75" customHeight="1" x14ac:dyDescent="0.25"/>
    <row r="4143" ht="12.75" customHeight="1" x14ac:dyDescent="0.25"/>
    <row r="4144" ht="12.75" customHeight="1" x14ac:dyDescent="0.25"/>
    <row r="4145" ht="12.75" customHeight="1" x14ac:dyDescent="0.25"/>
    <row r="4146" ht="12.75" customHeight="1" x14ac:dyDescent="0.25"/>
    <row r="4147" ht="12.75" customHeight="1" x14ac:dyDescent="0.25"/>
    <row r="4148" ht="12.75" customHeight="1" x14ac:dyDescent="0.25"/>
    <row r="4149" ht="12.75" customHeight="1" x14ac:dyDescent="0.25"/>
    <row r="4150" ht="12.75" customHeight="1" x14ac:dyDescent="0.25"/>
    <row r="4151" ht="12.75" customHeight="1" x14ac:dyDescent="0.25"/>
    <row r="4152" ht="12.75" customHeight="1" x14ac:dyDescent="0.25"/>
    <row r="4153" ht="12.75" customHeight="1" x14ac:dyDescent="0.25"/>
    <row r="4154" ht="12.75" customHeight="1" x14ac:dyDescent="0.25"/>
    <row r="4155" ht="12.75" customHeight="1" x14ac:dyDescent="0.25"/>
    <row r="4156" ht="12.75" customHeight="1" x14ac:dyDescent="0.25"/>
    <row r="4157" ht="12.75" customHeight="1" x14ac:dyDescent="0.25"/>
    <row r="4158" ht="12.75" customHeight="1" x14ac:dyDescent="0.25"/>
    <row r="4159" ht="12.75" customHeight="1" x14ac:dyDescent="0.25"/>
    <row r="4160" ht="12.75" customHeight="1" x14ac:dyDescent="0.25"/>
    <row r="4161" ht="12.75" customHeight="1" x14ac:dyDescent="0.25"/>
    <row r="4162" ht="12.75" customHeight="1" x14ac:dyDescent="0.25"/>
    <row r="4163" ht="12.75" customHeight="1" x14ac:dyDescent="0.25"/>
    <row r="4164" ht="12.75" customHeight="1" x14ac:dyDescent="0.25"/>
    <row r="4165" ht="12.75" customHeight="1" x14ac:dyDescent="0.25"/>
    <row r="4166" ht="12.75" customHeight="1" x14ac:dyDescent="0.25"/>
    <row r="4167" ht="12.75" customHeight="1" x14ac:dyDescent="0.25"/>
    <row r="4168" ht="12.75" customHeight="1" x14ac:dyDescent="0.25"/>
    <row r="4169" ht="12.75" customHeight="1" x14ac:dyDescent="0.25"/>
    <row r="4170" ht="12.75" customHeight="1" x14ac:dyDescent="0.25"/>
    <row r="4171" ht="12.75" customHeight="1" x14ac:dyDescent="0.25"/>
    <row r="4172" ht="12.75" customHeight="1" x14ac:dyDescent="0.25"/>
    <row r="4173" ht="12.75" customHeight="1" x14ac:dyDescent="0.25"/>
    <row r="4174" ht="12.75" customHeight="1" x14ac:dyDescent="0.25"/>
    <row r="4175" ht="12.75" customHeight="1" x14ac:dyDescent="0.25"/>
    <row r="4176" ht="12.75" customHeight="1" x14ac:dyDescent="0.25"/>
    <row r="4177" ht="12.75" customHeight="1" x14ac:dyDescent="0.25"/>
    <row r="4178" ht="12.75" customHeight="1" x14ac:dyDescent="0.25"/>
    <row r="4179" ht="12.75" customHeight="1" x14ac:dyDescent="0.25"/>
    <row r="4180" ht="12.75" customHeight="1" x14ac:dyDescent="0.25"/>
    <row r="4181" ht="12.75" customHeight="1" x14ac:dyDescent="0.25"/>
    <row r="4182" ht="12.75" customHeight="1" x14ac:dyDescent="0.25"/>
    <row r="4183" ht="12.75" customHeight="1" x14ac:dyDescent="0.25"/>
    <row r="4184" ht="12.75" customHeight="1" x14ac:dyDescent="0.25"/>
    <row r="4185" ht="12.75" customHeight="1" x14ac:dyDescent="0.25"/>
    <row r="4186" ht="12.75" customHeight="1" x14ac:dyDescent="0.25"/>
    <row r="4187" ht="12.75" customHeight="1" x14ac:dyDescent="0.25"/>
    <row r="4188" ht="12.75" customHeight="1" x14ac:dyDescent="0.25"/>
    <row r="4189" ht="12.75" customHeight="1" x14ac:dyDescent="0.25"/>
    <row r="4190" ht="12.75" customHeight="1" x14ac:dyDescent="0.25"/>
    <row r="4191" ht="12.75" customHeight="1" x14ac:dyDescent="0.25"/>
    <row r="4192" ht="12.75" customHeight="1" x14ac:dyDescent="0.25"/>
    <row r="4193" ht="12.75" customHeight="1" x14ac:dyDescent="0.25"/>
    <row r="4194" ht="12.75" customHeight="1" x14ac:dyDescent="0.25"/>
    <row r="4195" ht="12.75" customHeight="1" x14ac:dyDescent="0.25"/>
    <row r="4196" ht="12.75" customHeight="1" x14ac:dyDescent="0.25"/>
    <row r="4197" ht="12.75" customHeight="1" x14ac:dyDescent="0.25"/>
    <row r="4198" ht="12.75" customHeight="1" x14ac:dyDescent="0.25"/>
    <row r="4199" ht="12.75" customHeight="1" x14ac:dyDescent="0.25"/>
    <row r="4200" ht="12.75" customHeight="1" x14ac:dyDescent="0.25"/>
    <row r="4201" ht="12.75" customHeight="1" x14ac:dyDescent="0.25"/>
    <row r="4202" ht="12.75" customHeight="1" x14ac:dyDescent="0.25"/>
    <row r="4203" ht="12.75" customHeight="1" x14ac:dyDescent="0.25"/>
    <row r="4204" ht="12.75" customHeight="1" x14ac:dyDescent="0.25"/>
    <row r="4205" ht="12.75" customHeight="1" x14ac:dyDescent="0.25"/>
    <row r="4206" ht="12.75" customHeight="1" x14ac:dyDescent="0.25"/>
    <row r="4207" ht="12.75" customHeight="1" x14ac:dyDescent="0.25"/>
    <row r="4208" ht="12.75" customHeight="1" x14ac:dyDescent="0.25"/>
    <row r="4209" ht="12.75" customHeight="1" x14ac:dyDescent="0.25"/>
    <row r="4210" ht="12.75" customHeight="1" x14ac:dyDescent="0.25"/>
    <row r="4211" ht="12.75" customHeight="1" x14ac:dyDescent="0.25"/>
    <row r="4212" ht="12.75" customHeight="1" x14ac:dyDescent="0.25"/>
    <row r="4213" ht="12.75" customHeight="1" x14ac:dyDescent="0.25"/>
    <row r="4214" ht="12.75" customHeight="1" x14ac:dyDescent="0.25"/>
    <row r="4215" ht="12.75" customHeight="1" x14ac:dyDescent="0.25"/>
    <row r="4216" ht="12.75" customHeight="1" x14ac:dyDescent="0.25"/>
    <row r="4217" ht="12.75" customHeight="1" x14ac:dyDescent="0.25"/>
    <row r="4218" ht="12.75" customHeight="1" x14ac:dyDescent="0.25"/>
    <row r="4219" ht="12.75" customHeight="1" x14ac:dyDescent="0.25"/>
    <row r="4220" ht="12.75" customHeight="1" x14ac:dyDescent="0.25"/>
    <row r="4221" ht="12.75" customHeight="1" x14ac:dyDescent="0.25"/>
    <row r="4222" ht="12.75" customHeight="1" x14ac:dyDescent="0.25"/>
    <row r="4223" ht="12.75" customHeight="1" x14ac:dyDescent="0.25"/>
    <row r="4224" ht="12.75" customHeight="1" x14ac:dyDescent="0.25"/>
    <row r="4225" ht="12.75" customHeight="1" x14ac:dyDescent="0.25"/>
    <row r="4226" ht="12.75" customHeight="1" x14ac:dyDescent="0.25"/>
    <row r="4227" ht="12.75" customHeight="1" x14ac:dyDescent="0.25"/>
    <row r="4228" ht="12.75" customHeight="1" x14ac:dyDescent="0.25"/>
    <row r="4229" ht="12.75" customHeight="1" x14ac:dyDescent="0.25"/>
    <row r="4230" ht="12.75" customHeight="1" x14ac:dyDescent="0.25"/>
    <row r="4231" ht="12.75" customHeight="1" x14ac:dyDescent="0.25"/>
    <row r="4232" ht="12.75" customHeight="1" x14ac:dyDescent="0.25"/>
    <row r="4233" ht="12.75" customHeight="1" x14ac:dyDescent="0.25"/>
    <row r="4234" ht="12.75" customHeight="1" x14ac:dyDescent="0.25"/>
    <row r="4235" ht="12.75" customHeight="1" x14ac:dyDescent="0.25"/>
    <row r="4236" ht="12.75" customHeight="1" x14ac:dyDescent="0.25"/>
    <row r="4237" ht="12.75" customHeight="1" x14ac:dyDescent="0.25"/>
    <row r="4238" ht="12.75" customHeight="1" x14ac:dyDescent="0.25"/>
    <row r="4239" ht="12.75" customHeight="1" x14ac:dyDescent="0.25"/>
    <row r="4240" ht="12.75" customHeight="1" x14ac:dyDescent="0.25"/>
    <row r="4241" ht="12.75" customHeight="1" x14ac:dyDescent="0.25"/>
    <row r="4242" ht="12.75" customHeight="1" x14ac:dyDescent="0.25"/>
    <row r="4243" ht="12.75" customHeight="1" x14ac:dyDescent="0.25"/>
    <row r="4244" ht="12.75" customHeight="1" x14ac:dyDescent="0.25"/>
    <row r="4245" ht="12.75" customHeight="1" x14ac:dyDescent="0.25"/>
    <row r="4246" ht="12.75" customHeight="1" x14ac:dyDescent="0.25"/>
    <row r="4247" ht="12.75" customHeight="1" x14ac:dyDescent="0.25"/>
    <row r="4248" ht="12.75" customHeight="1" x14ac:dyDescent="0.25"/>
    <row r="4249" ht="12.75" customHeight="1" x14ac:dyDescent="0.25"/>
    <row r="4250" ht="12.75" customHeight="1" x14ac:dyDescent="0.25"/>
    <row r="4251" ht="12.75" customHeight="1" x14ac:dyDescent="0.25"/>
    <row r="4252" ht="12.75" customHeight="1" x14ac:dyDescent="0.25"/>
    <row r="4253" ht="12.75" customHeight="1" x14ac:dyDescent="0.25"/>
    <row r="4254" ht="12.75" customHeight="1" x14ac:dyDescent="0.25"/>
    <row r="4255" ht="12.75" customHeight="1" x14ac:dyDescent="0.25"/>
    <row r="4256" ht="12.75" customHeight="1" x14ac:dyDescent="0.25"/>
    <row r="4257" ht="12.75" customHeight="1" x14ac:dyDescent="0.25"/>
    <row r="4258" ht="12.75" customHeight="1" x14ac:dyDescent="0.25"/>
    <row r="4259" ht="12.75" customHeight="1" x14ac:dyDescent="0.25"/>
    <row r="4260" ht="12.75" customHeight="1" x14ac:dyDescent="0.25"/>
    <row r="4261" ht="12.75" customHeight="1" x14ac:dyDescent="0.25"/>
    <row r="4262" ht="12.75" customHeight="1" x14ac:dyDescent="0.25"/>
    <row r="4263" ht="12.75" customHeight="1" x14ac:dyDescent="0.25"/>
    <row r="4264" ht="12.75" customHeight="1" x14ac:dyDescent="0.25"/>
    <row r="4265" ht="12.75" customHeight="1" x14ac:dyDescent="0.25"/>
    <row r="4266" ht="12.75" customHeight="1" x14ac:dyDescent="0.25"/>
    <row r="4267" ht="12.75" customHeight="1" x14ac:dyDescent="0.25"/>
    <row r="4268" ht="12.75" customHeight="1" x14ac:dyDescent="0.25"/>
    <row r="4269" ht="12.75" customHeight="1" x14ac:dyDescent="0.25"/>
    <row r="4270" ht="12.75" customHeight="1" x14ac:dyDescent="0.25"/>
    <row r="4271" ht="12.75" customHeight="1" x14ac:dyDescent="0.25"/>
    <row r="4272" ht="12.75" customHeight="1" x14ac:dyDescent="0.25"/>
    <row r="4273" ht="12.75" customHeight="1" x14ac:dyDescent="0.25"/>
    <row r="4274" ht="12.75" customHeight="1" x14ac:dyDescent="0.25"/>
    <row r="4275" ht="12.75" customHeight="1" x14ac:dyDescent="0.25"/>
    <row r="4276" ht="12.75" customHeight="1" x14ac:dyDescent="0.25"/>
    <row r="4277" ht="12.75" customHeight="1" x14ac:dyDescent="0.25"/>
    <row r="4278" ht="12.75" customHeight="1" x14ac:dyDescent="0.25"/>
    <row r="4279" ht="12.75" customHeight="1" x14ac:dyDescent="0.25"/>
    <row r="4280" ht="12.75" customHeight="1" x14ac:dyDescent="0.25"/>
    <row r="4281" ht="12.75" customHeight="1" x14ac:dyDescent="0.25"/>
    <row r="4282" ht="12.75" customHeight="1" x14ac:dyDescent="0.25"/>
    <row r="4283" ht="12.75" customHeight="1" x14ac:dyDescent="0.25"/>
    <row r="4284" ht="12.75" customHeight="1" x14ac:dyDescent="0.25"/>
    <row r="4285" ht="12.75" customHeight="1" x14ac:dyDescent="0.25"/>
    <row r="4286" ht="12.75" customHeight="1" x14ac:dyDescent="0.25"/>
    <row r="4287" ht="12.75" customHeight="1" x14ac:dyDescent="0.25"/>
    <row r="4288" ht="12.75" customHeight="1" x14ac:dyDescent="0.25"/>
    <row r="4289" ht="12.75" customHeight="1" x14ac:dyDescent="0.25"/>
    <row r="4290" ht="12.75" customHeight="1" x14ac:dyDescent="0.25"/>
    <row r="4291" ht="12.75" customHeight="1" x14ac:dyDescent="0.25"/>
    <row r="4292" ht="12.75" customHeight="1" x14ac:dyDescent="0.25"/>
    <row r="4293" ht="12.75" customHeight="1" x14ac:dyDescent="0.25"/>
    <row r="4294" ht="12.75" customHeight="1" x14ac:dyDescent="0.25"/>
    <row r="4295" ht="12.75" customHeight="1" x14ac:dyDescent="0.25"/>
    <row r="4296" ht="12.75" customHeight="1" x14ac:dyDescent="0.25"/>
    <row r="4297" ht="12.75" customHeight="1" x14ac:dyDescent="0.25"/>
    <row r="4298" ht="12.75" customHeight="1" x14ac:dyDescent="0.25"/>
    <row r="4299" ht="12.75" customHeight="1" x14ac:dyDescent="0.25"/>
    <row r="4300" ht="12.75" customHeight="1" x14ac:dyDescent="0.25"/>
    <row r="4301" ht="12.75" customHeight="1" x14ac:dyDescent="0.25"/>
    <row r="4302" ht="12.75" customHeight="1" x14ac:dyDescent="0.25"/>
    <row r="4303" ht="12.75" customHeight="1" x14ac:dyDescent="0.25"/>
    <row r="4304" ht="12.75" customHeight="1" x14ac:dyDescent="0.25"/>
    <row r="4305" ht="12.75" customHeight="1" x14ac:dyDescent="0.25"/>
    <row r="4306" ht="12.75" customHeight="1" x14ac:dyDescent="0.25"/>
    <row r="4307" ht="12.75" customHeight="1" x14ac:dyDescent="0.25"/>
    <row r="4308" ht="12.75" customHeight="1" x14ac:dyDescent="0.25"/>
    <row r="4309" ht="12.75" customHeight="1" x14ac:dyDescent="0.25"/>
    <row r="4310" ht="12.75" customHeight="1" x14ac:dyDescent="0.25"/>
    <row r="4311" ht="12.75" customHeight="1" x14ac:dyDescent="0.25"/>
    <row r="4312" ht="12.75" customHeight="1" x14ac:dyDescent="0.25"/>
    <row r="4313" ht="12.75" customHeight="1" x14ac:dyDescent="0.25"/>
    <row r="4314" ht="12.75" customHeight="1" x14ac:dyDescent="0.25"/>
    <row r="4315" ht="12.75" customHeight="1" x14ac:dyDescent="0.25"/>
    <row r="4316" ht="12.75" customHeight="1" x14ac:dyDescent="0.25"/>
    <row r="4317" ht="12.75" customHeight="1" x14ac:dyDescent="0.25"/>
    <row r="4318" ht="12.75" customHeight="1" x14ac:dyDescent="0.25"/>
    <row r="4319" ht="12.75" customHeight="1" x14ac:dyDescent="0.25"/>
    <row r="4320" ht="12.75" customHeight="1" x14ac:dyDescent="0.25"/>
    <row r="4321" ht="12.75" customHeight="1" x14ac:dyDescent="0.25"/>
    <row r="4322" ht="12.75" customHeight="1" x14ac:dyDescent="0.25"/>
    <row r="4323" ht="12.75" customHeight="1" x14ac:dyDescent="0.25"/>
    <row r="4324" ht="12.75" customHeight="1" x14ac:dyDescent="0.25"/>
    <row r="4325" ht="12.75" customHeight="1" x14ac:dyDescent="0.25"/>
    <row r="4326" ht="12.75" customHeight="1" x14ac:dyDescent="0.25"/>
    <row r="4327" ht="12.75" customHeight="1" x14ac:dyDescent="0.25"/>
    <row r="4328" ht="12.75" customHeight="1" x14ac:dyDescent="0.25"/>
    <row r="4329" ht="12.75" customHeight="1" x14ac:dyDescent="0.25"/>
    <row r="4330" ht="12.75" customHeight="1" x14ac:dyDescent="0.25"/>
    <row r="4331" ht="12.75" customHeight="1" x14ac:dyDescent="0.25"/>
    <row r="4332" ht="12.75" customHeight="1" x14ac:dyDescent="0.25"/>
    <row r="4333" ht="12.75" customHeight="1" x14ac:dyDescent="0.25"/>
    <row r="4334" ht="12.75" customHeight="1" x14ac:dyDescent="0.25"/>
    <row r="4335" ht="12.75" customHeight="1" x14ac:dyDescent="0.25"/>
    <row r="4336" ht="12.75" customHeight="1" x14ac:dyDescent="0.25"/>
    <row r="4337" ht="12.75" customHeight="1" x14ac:dyDescent="0.25"/>
    <row r="4338" ht="12.75" customHeight="1" x14ac:dyDescent="0.25"/>
    <row r="4339" ht="12.75" customHeight="1" x14ac:dyDescent="0.25"/>
    <row r="4340" ht="12.75" customHeight="1" x14ac:dyDescent="0.25"/>
    <row r="4341" ht="12.75" customHeight="1" x14ac:dyDescent="0.25"/>
    <row r="4342" ht="12.75" customHeight="1" x14ac:dyDescent="0.25"/>
    <row r="4343" ht="12.75" customHeight="1" x14ac:dyDescent="0.25"/>
    <row r="4344" ht="12.75" customHeight="1" x14ac:dyDescent="0.25"/>
    <row r="4345" ht="12.75" customHeight="1" x14ac:dyDescent="0.25"/>
    <row r="4346" ht="12.75" customHeight="1" x14ac:dyDescent="0.25"/>
    <row r="4347" ht="12.75" customHeight="1" x14ac:dyDescent="0.25"/>
    <row r="4348" ht="12.75" customHeight="1" x14ac:dyDescent="0.25"/>
    <row r="4349" ht="12.75" customHeight="1" x14ac:dyDescent="0.25"/>
    <row r="4350" ht="12.75" customHeight="1" x14ac:dyDescent="0.25"/>
    <row r="4351" ht="12.75" customHeight="1" x14ac:dyDescent="0.25"/>
    <row r="4352" ht="12.75" customHeight="1" x14ac:dyDescent="0.25"/>
    <row r="4353" ht="12.75" customHeight="1" x14ac:dyDescent="0.25"/>
    <row r="4354" ht="12.75" customHeight="1" x14ac:dyDescent="0.25"/>
    <row r="4355" ht="12.75" customHeight="1" x14ac:dyDescent="0.25"/>
    <row r="4356" ht="12.75" customHeight="1" x14ac:dyDescent="0.25"/>
    <row r="4357" ht="12.75" customHeight="1" x14ac:dyDescent="0.25"/>
    <row r="4358" ht="12.75" customHeight="1" x14ac:dyDescent="0.25"/>
    <row r="4359" ht="12.75" customHeight="1" x14ac:dyDescent="0.25"/>
    <row r="4360" ht="12.75" customHeight="1" x14ac:dyDescent="0.25"/>
    <row r="4361" ht="12.75" customHeight="1" x14ac:dyDescent="0.25"/>
    <row r="4362" ht="12.75" customHeight="1" x14ac:dyDescent="0.25"/>
    <row r="4363" ht="12.75" customHeight="1" x14ac:dyDescent="0.25"/>
    <row r="4364" ht="12.75" customHeight="1" x14ac:dyDescent="0.25"/>
    <row r="4365" ht="12.75" customHeight="1" x14ac:dyDescent="0.25"/>
    <row r="4366" ht="12.75" customHeight="1" x14ac:dyDescent="0.25"/>
    <row r="4367" ht="12.75" customHeight="1" x14ac:dyDescent="0.25"/>
    <row r="4368" ht="12.75" customHeight="1" x14ac:dyDescent="0.25"/>
    <row r="4369" ht="12.75" customHeight="1" x14ac:dyDescent="0.25"/>
    <row r="4370" ht="12.75" customHeight="1" x14ac:dyDescent="0.25"/>
    <row r="4371" ht="12.75" customHeight="1" x14ac:dyDescent="0.25"/>
    <row r="4372" ht="12.75" customHeight="1" x14ac:dyDescent="0.25"/>
    <row r="4373" ht="12.75" customHeight="1" x14ac:dyDescent="0.25"/>
    <row r="4374" ht="12.75" customHeight="1" x14ac:dyDescent="0.25"/>
    <row r="4375" ht="12.75" customHeight="1" x14ac:dyDescent="0.25"/>
    <row r="4376" ht="12.75" customHeight="1" x14ac:dyDescent="0.25"/>
    <row r="4377" ht="12.75" customHeight="1" x14ac:dyDescent="0.25"/>
    <row r="4378" ht="12.75" customHeight="1" x14ac:dyDescent="0.25"/>
    <row r="4379" ht="12.75" customHeight="1" x14ac:dyDescent="0.25"/>
    <row r="4380" ht="12.75" customHeight="1" x14ac:dyDescent="0.25"/>
    <row r="4381" ht="12.75" customHeight="1" x14ac:dyDescent="0.25"/>
    <row r="4382" ht="12.75" customHeight="1" x14ac:dyDescent="0.25"/>
    <row r="4383" ht="12.75" customHeight="1" x14ac:dyDescent="0.25"/>
    <row r="4384" ht="12.75" customHeight="1" x14ac:dyDescent="0.25"/>
    <row r="4385" ht="12.75" customHeight="1" x14ac:dyDescent="0.25"/>
    <row r="4386" ht="12.75" customHeight="1" x14ac:dyDescent="0.25"/>
    <row r="4387" ht="12.75" customHeight="1" x14ac:dyDescent="0.25"/>
    <row r="4388" ht="12.75" customHeight="1" x14ac:dyDescent="0.25"/>
    <row r="4389" ht="12.75" customHeight="1" x14ac:dyDescent="0.25"/>
  </sheetData>
  <phoneticPr fontId="61" type="noConversion"/>
  <pageMargins left="0.7" right="0.7" top="0.75" bottom="0.75" header="0.3" footer="0.3"/>
  <pageSetup paperSize="9" orientation="portrait" r:id="rId1"/>
  <rowBreaks count="8" manualBreakCount="8">
    <brk id="46" min="2" max="8" man="1"/>
    <brk id="58" max="16383" man="1"/>
    <brk id="71" max="16383" man="1"/>
    <brk id="95" max="16383" man="1"/>
    <brk id="112" max="16383" man="1"/>
    <brk id="121" max="16383" man="1"/>
    <brk id="135" max="16383" man="1"/>
    <brk id="1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4"/>
  <sheetViews>
    <sheetView zoomScaleNormal="100" zoomScaleSheetLayoutView="70" workbookViewId="0">
      <selection activeCell="L23" sqref="L23"/>
    </sheetView>
  </sheetViews>
  <sheetFormatPr defaultRowHeight="13.2" x14ac:dyDescent="0.25"/>
  <cols>
    <col min="1" max="1" width="8.6640625" style="170" customWidth="1"/>
    <col min="2" max="2" width="36.6640625" style="172" customWidth="1"/>
    <col min="3" max="3" width="6.6640625" style="170" customWidth="1"/>
    <col min="4" max="4" width="11.6640625" style="173" customWidth="1"/>
    <col min="5" max="5" width="11.6640625" style="174" customWidth="1"/>
    <col min="6" max="6" width="16.33203125" customWidth="1"/>
    <col min="7" max="7" width="25.109375" customWidth="1"/>
  </cols>
  <sheetData>
    <row r="1" spans="1:8" s="133" customFormat="1" ht="32.25" customHeight="1" x14ac:dyDescent="0.3">
      <c r="A1" s="576" t="s">
        <v>176</v>
      </c>
      <c r="B1" s="576"/>
      <c r="C1" s="576"/>
      <c r="D1" s="576"/>
      <c r="E1" s="576"/>
      <c r="F1" s="576"/>
    </row>
    <row r="2" spans="1:8" s="133" customFormat="1" ht="16.5" customHeight="1" x14ac:dyDescent="0.25">
      <c r="A2" s="134"/>
      <c r="C2" s="135"/>
      <c r="D2" s="136"/>
    </row>
    <row r="3" spans="1:8" s="143" customFormat="1" ht="40.200000000000003" x14ac:dyDescent="0.3">
      <c r="A3" s="137" t="s">
        <v>54</v>
      </c>
      <c r="B3" s="138" t="s">
        <v>55</v>
      </c>
      <c r="C3" s="139" t="s">
        <v>56</v>
      </c>
      <c r="D3" s="140" t="s">
        <v>1</v>
      </c>
      <c r="E3" s="141" t="s">
        <v>177</v>
      </c>
      <c r="F3" s="142" t="s">
        <v>178</v>
      </c>
    </row>
    <row r="4" spans="1:8" s="60" customFormat="1" ht="17.100000000000001" customHeight="1" x14ac:dyDescent="0.25">
      <c r="A4" s="144" t="s">
        <v>179</v>
      </c>
      <c r="B4" s="145"/>
      <c r="C4" s="144"/>
      <c r="D4" s="146"/>
      <c r="E4" s="147"/>
      <c r="F4" s="148"/>
    </row>
    <row r="5" spans="1:8" s="60" customFormat="1" ht="17.100000000000001" customHeight="1" x14ac:dyDescent="0.25">
      <c r="A5" s="144" t="s">
        <v>180</v>
      </c>
      <c r="B5" s="149"/>
      <c r="C5" s="144"/>
      <c r="D5" s="146"/>
      <c r="E5" s="147"/>
      <c r="F5" s="148"/>
    </row>
    <row r="6" spans="1:8" s="60" customFormat="1" ht="52.8" x14ac:dyDescent="0.25">
      <c r="A6" s="150" t="s">
        <v>58</v>
      </c>
      <c r="B6" s="36" t="s">
        <v>181</v>
      </c>
      <c r="C6" s="151" t="s">
        <v>19</v>
      </c>
      <c r="D6" s="152">
        <v>1</v>
      </c>
      <c r="E6" s="153"/>
      <c r="F6" s="154">
        <f t="shared" ref="F6:F23" si="0">E6*D6</f>
        <v>0</v>
      </c>
    </row>
    <row r="7" spans="1:8" s="60" customFormat="1" ht="39.6" x14ac:dyDescent="0.25">
      <c r="A7" s="150" t="s">
        <v>60</v>
      </c>
      <c r="B7" s="155" t="s">
        <v>182</v>
      </c>
      <c r="C7" s="151" t="s">
        <v>19</v>
      </c>
      <c r="D7" s="152">
        <v>1</v>
      </c>
      <c r="E7" s="153"/>
      <c r="F7" s="154">
        <f t="shared" si="0"/>
        <v>0</v>
      </c>
    </row>
    <row r="8" spans="1:8" s="60" customFormat="1" ht="26.4" x14ac:dyDescent="0.25">
      <c r="A8" s="150" t="s">
        <v>61</v>
      </c>
      <c r="B8" s="36" t="s">
        <v>183</v>
      </c>
      <c r="C8" s="151" t="s">
        <v>19</v>
      </c>
      <c r="D8" s="152">
        <v>1</v>
      </c>
      <c r="E8" s="153"/>
      <c r="F8" s="154">
        <f t="shared" si="0"/>
        <v>0</v>
      </c>
    </row>
    <row r="9" spans="1:8" s="60" customFormat="1" ht="26.4" x14ac:dyDescent="0.25">
      <c r="A9" s="150" t="s">
        <v>62</v>
      </c>
      <c r="B9" s="36" t="s">
        <v>184</v>
      </c>
      <c r="C9" s="150" t="s">
        <v>19</v>
      </c>
      <c r="D9" s="152">
        <v>0</v>
      </c>
      <c r="E9" s="153"/>
      <c r="F9" s="154">
        <f t="shared" si="0"/>
        <v>0</v>
      </c>
      <c r="G9" s="156"/>
    </row>
    <row r="10" spans="1:8" s="60" customFormat="1" ht="39.6" x14ac:dyDescent="0.25">
      <c r="A10" s="150" t="s">
        <v>63</v>
      </c>
      <c r="B10" s="36" t="s">
        <v>185</v>
      </c>
      <c r="C10" s="150" t="s">
        <v>8</v>
      </c>
      <c r="D10" s="152">
        <v>102</v>
      </c>
      <c r="E10" s="153"/>
      <c r="F10" s="154">
        <f t="shared" si="0"/>
        <v>0</v>
      </c>
    </row>
    <row r="11" spans="1:8" ht="40.200000000000003" x14ac:dyDescent="0.3">
      <c r="A11" s="150" t="s">
        <v>64</v>
      </c>
      <c r="B11" s="36" t="s">
        <v>186</v>
      </c>
      <c r="C11" s="150" t="s">
        <v>66</v>
      </c>
      <c r="D11" s="152">
        <v>20</v>
      </c>
      <c r="E11" s="153"/>
      <c r="F11" s="154">
        <f t="shared" si="0"/>
        <v>0</v>
      </c>
      <c r="G11" s="157">
        <f>F11*E11</f>
        <v>0</v>
      </c>
      <c r="H11" s="60"/>
    </row>
    <row r="12" spans="1:8" ht="36" customHeight="1" x14ac:dyDescent="0.25">
      <c r="A12" s="150" t="s">
        <v>65</v>
      </c>
      <c r="B12" s="36" t="s">
        <v>187</v>
      </c>
      <c r="C12" s="150" t="s">
        <v>8</v>
      </c>
      <c r="D12" s="152">
        <v>102</v>
      </c>
      <c r="E12" s="153"/>
      <c r="F12" s="154">
        <f t="shared" si="0"/>
        <v>0</v>
      </c>
      <c r="H12" s="60"/>
    </row>
    <row r="13" spans="1:8" ht="39.6" x14ac:dyDescent="0.25">
      <c r="A13" s="150" t="s">
        <v>67</v>
      </c>
      <c r="B13" s="36" t="s">
        <v>188</v>
      </c>
      <c r="C13" s="150" t="s">
        <v>8</v>
      </c>
      <c r="D13" s="152">
        <v>102</v>
      </c>
      <c r="E13" s="153"/>
      <c r="F13" s="154">
        <f t="shared" si="0"/>
        <v>0</v>
      </c>
      <c r="H13" s="60"/>
    </row>
    <row r="14" spans="1:8" ht="39.6" x14ac:dyDescent="0.25">
      <c r="A14" s="150" t="s">
        <v>68</v>
      </c>
      <c r="B14" s="36" t="s">
        <v>189</v>
      </c>
      <c r="C14" s="150" t="s">
        <v>4</v>
      </c>
      <c r="D14" s="152">
        <v>18</v>
      </c>
      <c r="E14" s="153"/>
      <c r="F14" s="154">
        <f t="shared" si="0"/>
        <v>0</v>
      </c>
      <c r="H14" s="60"/>
    </row>
    <row r="15" spans="1:8" ht="26.4" x14ac:dyDescent="0.25">
      <c r="A15" s="150" t="s">
        <v>70</v>
      </c>
      <c r="B15" s="36" t="s">
        <v>190</v>
      </c>
      <c r="C15" s="150" t="s">
        <v>4</v>
      </c>
      <c r="D15" s="152">
        <v>1</v>
      </c>
      <c r="E15" s="153"/>
      <c r="F15" s="154">
        <f t="shared" si="0"/>
        <v>0</v>
      </c>
      <c r="H15" s="60"/>
    </row>
    <row r="16" spans="1:8" ht="26.4" x14ac:dyDescent="0.25">
      <c r="A16" s="150" t="s">
        <v>71</v>
      </c>
      <c r="B16" s="36" t="s">
        <v>191</v>
      </c>
      <c r="C16" s="150" t="s">
        <v>192</v>
      </c>
      <c r="D16" s="152">
        <v>2</v>
      </c>
      <c r="E16" s="153"/>
      <c r="F16" s="154">
        <f t="shared" si="0"/>
        <v>0</v>
      </c>
      <c r="H16" s="60"/>
    </row>
    <row r="17" spans="1:8" ht="26.4" x14ac:dyDescent="0.25">
      <c r="A17" s="158" t="s">
        <v>72</v>
      </c>
      <c r="B17" s="36" t="s">
        <v>193</v>
      </c>
      <c r="C17" s="150" t="s">
        <v>192</v>
      </c>
      <c r="D17" s="159">
        <v>2</v>
      </c>
      <c r="E17" s="153"/>
      <c r="F17" s="154">
        <f t="shared" si="0"/>
        <v>0</v>
      </c>
      <c r="H17" s="60"/>
    </row>
    <row r="18" spans="1:8" s="163" customFormat="1" ht="28.5" customHeight="1" x14ac:dyDescent="0.25">
      <c r="A18" s="160" t="s">
        <v>73</v>
      </c>
      <c r="B18" s="36" t="s">
        <v>194</v>
      </c>
      <c r="C18" s="160" t="s">
        <v>8</v>
      </c>
      <c r="D18" s="161">
        <v>45</v>
      </c>
      <c r="E18" s="162"/>
      <c r="F18" s="154">
        <f t="shared" si="0"/>
        <v>0</v>
      </c>
      <c r="H18" s="60"/>
    </row>
    <row r="19" spans="1:8" s="165" customFormat="1" ht="26.4" x14ac:dyDescent="0.25">
      <c r="A19" s="164" t="s">
        <v>74</v>
      </c>
      <c r="B19" s="36" t="s">
        <v>195</v>
      </c>
      <c r="C19" s="164" t="s">
        <v>4</v>
      </c>
      <c r="D19" s="159">
        <v>8</v>
      </c>
      <c r="E19" s="162"/>
      <c r="F19" s="154">
        <f t="shared" si="0"/>
        <v>0</v>
      </c>
      <c r="H19" s="60"/>
    </row>
    <row r="20" spans="1:8" s="165" customFormat="1" ht="39.6" x14ac:dyDescent="0.25">
      <c r="A20" s="166" t="s">
        <v>75</v>
      </c>
      <c r="B20" s="36" t="s">
        <v>196</v>
      </c>
      <c r="C20" s="166" t="s">
        <v>8</v>
      </c>
      <c r="D20" s="159">
        <v>45</v>
      </c>
      <c r="E20" s="162"/>
      <c r="F20" s="154">
        <f t="shared" si="0"/>
        <v>0</v>
      </c>
      <c r="H20" s="60"/>
    </row>
    <row r="21" spans="1:8" s="165" customFormat="1" ht="39.6" x14ac:dyDescent="0.25">
      <c r="A21" s="166" t="s">
        <v>76</v>
      </c>
      <c r="B21" s="36" t="s">
        <v>197</v>
      </c>
      <c r="C21" s="166" t="s">
        <v>4</v>
      </c>
      <c r="D21" s="159">
        <v>14</v>
      </c>
      <c r="E21" s="162"/>
      <c r="F21" s="154">
        <f t="shared" si="0"/>
        <v>0</v>
      </c>
      <c r="H21" s="60"/>
    </row>
    <row r="22" spans="1:8" ht="39.6" x14ac:dyDescent="0.25">
      <c r="A22" s="158" t="s">
        <v>77</v>
      </c>
      <c r="B22" s="36" t="s">
        <v>516</v>
      </c>
      <c r="C22" s="158" t="s">
        <v>19</v>
      </c>
      <c r="D22" s="152">
        <v>1</v>
      </c>
      <c r="E22" s="153"/>
      <c r="F22" s="154">
        <f t="shared" si="0"/>
        <v>0</v>
      </c>
      <c r="H22" s="60"/>
    </row>
    <row r="23" spans="1:8" ht="18" customHeight="1" x14ac:dyDescent="0.25">
      <c r="A23" s="158" t="s">
        <v>78</v>
      </c>
      <c r="B23" s="36" t="s">
        <v>198</v>
      </c>
      <c r="C23" s="158" t="s">
        <v>19</v>
      </c>
      <c r="D23" s="152">
        <v>1</v>
      </c>
      <c r="E23" s="153"/>
      <c r="F23" s="154">
        <f t="shared" si="0"/>
        <v>0</v>
      </c>
      <c r="H23" s="60"/>
    </row>
    <row r="24" spans="1:8" ht="52.8" x14ac:dyDescent="0.25">
      <c r="A24" s="158" t="s">
        <v>79</v>
      </c>
      <c r="B24" s="36" t="s">
        <v>199</v>
      </c>
      <c r="C24" s="158"/>
      <c r="D24" s="152"/>
      <c r="E24" s="153"/>
      <c r="F24" s="154"/>
      <c r="H24" s="60"/>
    </row>
    <row r="25" spans="1:8" s="165" customFormat="1" x14ac:dyDescent="0.25">
      <c r="A25" s="164"/>
      <c r="B25" s="36" t="s">
        <v>200</v>
      </c>
      <c r="C25" s="164" t="s">
        <v>6</v>
      </c>
      <c r="D25" s="159">
        <v>30</v>
      </c>
      <c r="E25" s="162"/>
      <c r="F25" s="154">
        <f>E25*D25</f>
        <v>0</v>
      </c>
      <c r="H25" s="60"/>
    </row>
    <row r="26" spans="1:8" x14ac:dyDescent="0.25">
      <c r="A26" s="150"/>
      <c r="B26" s="36" t="s">
        <v>580</v>
      </c>
      <c r="C26" s="150" t="s">
        <v>6</v>
      </c>
      <c r="D26" s="152">
        <v>40</v>
      </c>
      <c r="E26" s="153"/>
      <c r="F26" s="154">
        <f>E26*D26</f>
        <v>0</v>
      </c>
      <c r="H26" s="60"/>
    </row>
    <row r="27" spans="1:8" x14ac:dyDescent="0.25">
      <c r="A27" s="150"/>
      <c r="B27" s="36" t="s">
        <v>201</v>
      </c>
      <c r="C27" s="150" t="s">
        <v>6</v>
      </c>
      <c r="D27" s="152">
        <v>60</v>
      </c>
      <c r="E27" s="153"/>
      <c r="F27" s="154">
        <f>E27*D27</f>
        <v>0</v>
      </c>
      <c r="H27" s="60"/>
    </row>
    <row r="28" spans="1:8" s="60" customFormat="1" ht="17.100000000000001" customHeight="1" x14ac:dyDescent="0.3">
      <c r="A28" s="167" t="s">
        <v>202</v>
      </c>
      <c r="B28" s="168"/>
      <c r="C28" s="167"/>
      <c r="D28" s="169"/>
      <c r="E28" s="153"/>
      <c r="F28" s="540">
        <f>SUM(F6:F27)</f>
        <v>0</v>
      </c>
    </row>
    <row r="29" spans="1:8" x14ac:dyDescent="0.25">
      <c r="B29" s="51"/>
      <c r="D29" s="171"/>
      <c r="E29" s="156"/>
      <c r="F29" s="171"/>
    </row>
    <row r="30" spans="1:8" x14ac:dyDescent="0.25">
      <c r="B30" s="51"/>
      <c r="D30" s="171"/>
      <c r="E30" s="156"/>
      <c r="F30" s="171"/>
    </row>
    <row r="64" customFormat="1" x14ac:dyDescent="0.25"/>
  </sheetData>
  <mergeCells count="1">
    <mergeCell ref="A1:F1"/>
  </mergeCells>
  <phoneticPr fontId="0" type="noConversion"/>
  <pageMargins left="0.23622047244094491" right="0.23622047244094491" top="0.3937007874015748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7"/>
  <sheetViews>
    <sheetView topLeftCell="A65" zoomScale="92" zoomScaleNormal="92" zoomScaleSheetLayoutView="85" workbookViewId="0">
      <selection activeCell="C112" sqref="C112"/>
    </sheetView>
  </sheetViews>
  <sheetFormatPr defaultRowHeight="13.2" x14ac:dyDescent="0.25"/>
  <cols>
    <col min="2" max="2" width="33.33203125" customWidth="1"/>
    <col min="4" max="4" width="11" customWidth="1"/>
    <col min="5" max="5" width="11.5546875" customWidth="1"/>
    <col min="6" max="6" width="11.33203125" customWidth="1"/>
    <col min="7" max="7" width="6.44140625" customWidth="1"/>
    <col min="11" max="11" width="67.6640625" customWidth="1"/>
  </cols>
  <sheetData>
    <row r="1" spans="1:6" ht="26.4" x14ac:dyDescent="0.25">
      <c r="A1" s="325" t="s">
        <v>260</v>
      </c>
      <c r="B1" s="326" t="s">
        <v>320</v>
      </c>
      <c r="C1" s="327" t="s">
        <v>262</v>
      </c>
      <c r="D1" s="328" t="s">
        <v>1</v>
      </c>
      <c r="E1" s="329" t="s">
        <v>321</v>
      </c>
      <c r="F1" s="330" t="s">
        <v>322</v>
      </c>
    </row>
    <row r="2" spans="1:6" ht="10.5" customHeight="1" x14ac:dyDescent="0.25">
      <c r="A2" s="331"/>
      <c r="B2" s="331"/>
      <c r="C2" s="332"/>
      <c r="D2" s="333"/>
      <c r="E2" s="331"/>
      <c r="F2" s="331"/>
    </row>
    <row r="3" spans="1:6" x14ac:dyDescent="0.25">
      <c r="A3" s="334" t="s">
        <v>323</v>
      </c>
      <c r="B3" s="335" t="s">
        <v>324</v>
      </c>
      <c r="C3" s="336"/>
      <c r="D3" s="337"/>
      <c r="E3" s="338"/>
      <c r="F3" s="338"/>
    </row>
    <row r="4" spans="1:6" ht="11.25" customHeight="1" x14ac:dyDescent="0.25">
      <c r="A4" s="339"/>
      <c r="B4" s="340"/>
      <c r="C4" s="341"/>
      <c r="D4" s="333"/>
      <c r="E4" s="342"/>
      <c r="F4" s="342"/>
    </row>
    <row r="5" spans="1:6" x14ac:dyDescent="0.25">
      <c r="A5" s="339"/>
      <c r="B5" s="343" t="s">
        <v>325</v>
      </c>
      <c r="C5" s="344"/>
      <c r="D5" s="333"/>
      <c r="E5" s="342"/>
      <c r="F5" s="342"/>
    </row>
    <row r="6" spans="1:6" ht="52.8" x14ac:dyDescent="0.25">
      <c r="A6" s="339"/>
      <c r="B6" s="345" t="s">
        <v>326</v>
      </c>
      <c r="C6" s="346"/>
      <c r="D6" s="333"/>
      <c r="E6" s="342"/>
      <c r="F6" s="342"/>
    </row>
    <row r="7" spans="1:6" x14ac:dyDescent="0.25">
      <c r="A7" s="334" t="s">
        <v>327</v>
      </c>
      <c r="B7" s="347" t="s">
        <v>328</v>
      </c>
      <c r="C7" s="332"/>
      <c r="D7" s="342"/>
      <c r="E7" s="342"/>
      <c r="F7" s="348"/>
    </row>
    <row r="8" spans="1:6" x14ac:dyDescent="0.25">
      <c r="A8" s="339"/>
      <c r="B8" s="349"/>
      <c r="C8" s="332"/>
      <c r="D8" s="342"/>
      <c r="E8" s="342"/>
      <c r="F8" s="348"/>
    </row>
    <row r="9" spans="1:6" ht="39.6" x14ac:dyDescent="0.25">
      <c r="A9" s="512" t="s">
        <v>329</v>
      </c>
      <c r="B9" s="513" t="s">
        <v>330</v>
      </c>
      <c r="C9" s="514" t="s">
        <v>7</v>
      </c>
      <c r="D9" s="515">
        <v>452</v>
      </c>
      <c r="E9" s="516"/>
      <c r="F9" s="517">
        <f>D9*E9</f>
        <v>0</v>
      </c>
    </row>
    <row r="10" spans="1:6" x14ac:dyDescent="0.25">
      <c r="A10" s="512"/>
      <c r="B10" s="513"/>
      <c r="C10" s="514"/>
      <c r="D10" s="515"/>
      <c r="E10" s="516"/>
      <c r="F10" s="516"/>
    </row>
    <row r="11" spans="1:6" ht="26.4" x14ac:dyDescent="0.25">
      <c r="A11" s="512" t="s">
        <v>331</v>
      </c>
      <c r="B11" s="513" t="s">
        <v>332</v>
      </c>
      <c r="C11" s="514" t="s">
        <v>10</v>
      </c>
      <c r="D11" s="515">
        <v>35</v>
      </c>
      <c r="E11" s="516"/>
      <c r="F11" s="517">
        <f>D11*E11</f>
        <v>0</v>
      </c>
    </row>
    <row r="12" spans="1:6" x14ac:dyDescent="0.25">
      <c r="A12" s="512"/>
      <c r="B12" s="513"/>
      <c r="C12" s="514"/>
      <c r="D12" s="515"/>
      <c r="E12" s="516"/>
      <c r="F12" s="516"/>
    </row>
    <row r="13" spans="1:6" ht="92.25" customHeight="1" x14ac:dyDescent="0.25">
      <c r="A13" s="512" t="s">
        <v>333</v>
      </c>
      <c r="B13" s="513" t="s">
        <v>334</v>
      </c>
      <c r="C13" s="514"/>
      <c r="D13" s="515"/>
      <c r="E13" s="516"/>
      <c r="F13" s="517"/>
    </row>
    <row r="14" spans="1:6" ht="26.4" x14ac:dyDescent="0.25">
      <c r="A14" s="512"/>
      <c r="B14" s="513" t="s">
        <v>335</v>
      </c>
      <c r="C14" s="514" t="s">
        <v>8</v>
      </c>
      <c r="D14" s="515">
        <v>1808</v>
      </c>
      <c r="E14" s="516"/>
      <c r="F14" s="515">
        <f>D14*E14</f>
        <v>0</v>
      </c>
    </row>
    <row r="15" spans="1:6" x14ac:dyDescent="0.25">
      <c r="A15" s="512"/>
      <c r="B15" s="513" t="s">
        <v>336</v>
      </c>
      <c r="C15" s="514" t="s">
        <v>8</v>
      </c>
      <c r="D15" s="515">
        <v>1808</v>
      </c>
      <c r="E15" s="516"/>
      <c r="F15" s="515">
        <f>D15*E15</f>
        <v>0</v>
      </c>
    </row>
    <row r="16" spans="1:6" x14ac:dyDescent="0.25">
      <c r="A16" s="512"/>
      <c r="B16" s="513"/>
      <c r="C16" s="514"/>
      <c r="D16" s="515"/>
      <c r="E16" s="516"/>
      <c r="F16" s="515">
        <f t="shared" ref="F16:F17" si="0">D16*E16</f>
        <v>0</v>
      </c>
    </row>
    <row r="17" spans="1:7" ht="195" customHeight="1" x14ac:dyDescent="0.25">
      <c r="A17" s="512" t="s">
        <v>337</v>
      </c>
      <c r="B17" s="518" t="s">
        <v>607</v>
      </c>
      <c r="C17" s="514" t="s">
        <v>10</v>
      </c>
      <c r="D17" s="515">
        <v>1</v>
      </c>
      <c r="E17" s="516">
        <v>5000</v>
      </c>
      <c r="F17" s="515">
        <f t="shared" si="0"/>
        <v>5000</v>
      </c>
    </row>
    <row r="18" spans="1:7" x14ac:dyDescent="0.25">
      <c r="A18" s="512"/>
      <c r="B18" s="518"/>
      <c r="C18" s="514"/>
      <c r="D18" s="515"/>
      <c r="E18" s="516"/>
      <c r="F18" s="516"/>
    </row>
    <row r="19" spans="1:7" ht="184.8" x14ac:dyDescent="0.25">
      <c r="A19" s="512" t="s">
        <v>338</v>
      </c>
      <c r="B19" s="518" t="s">
        <v>608</v>
      </c>
      <c r="C19" s="514" t="s">
        <v>10</v>
      </c>
      <c r="D19" s="515">
        <v>1</v>
      </c>
      <c r="E19" s="516">
        <v>1000</v>
      </c>
      <c r="F19" s="517">
        <f>D19*E19</f>
        <v>1000</v>
      </c>
    </row>
    <row r="20" spans="1:7" x14ac:dyDescent="0.25">
      <c r="A20" s="512"/>
      <c r="B20" s="518"/>
      <c r="C20" s="514"/>
      <c r="D20" s="515"/>
      <c r="E20" s="516"/>
      <c r="F20" s="517"/>
    </row>
    <row r="21" spans="1:7" ht="58.5" customHeight="1" x14ac:dyDescent="0.25">
      <c r="A21" s="519" t="s">
        <v>339</v>
      </c>
      <c r="B21" s="520" t="s">
        <v>340</v>
      </c>
      <c r="C21" s="521" t="s">
        <v>10</v>
      </c>
      <c r="D21" s="522">
        <v>1</v>
      </c>
      <c r="E21" s="522"/>
      <c r="F21" s="523">
        <f>D21*E21</f>
        <v>0</v>
      </c>
    </row>
    <row r="22" spans="1:7" x14ac:dyDescent="0.25">
      <c r="A22" s="355"/>
      <c r="B22" s="354"/>
      <c r="C22" s="344"/>
      <c r="D22" s="350"/>
      <c r="E22" s="351"/>
      <c r="F22" s="352"/>
    </row>
    <row r="23" spans="1:7" ht="13.8" thickBot="1" x14ac:dyDescent="0.3">
      <c r="A23" s="356"/>
      <c r="B23" s="357" t="s">
        <v>341</v>
      </c>
      <c r="C23" s="358"/>
      <c r="D23" s="359"/>
      <c r="E23" s="360"/>
      <c r="F23" s="360">
        <f>SUM(F9:F22)</f>
        <v>6000</v>
      </c>
    </row>
    <row r="24" spans="1:7" ht="13.8" thickTop="1" x14ac:dyDescent="0.25">
      <c r="A24" s="361"/>
      <c r="B24" s="362"/>
      <c r="C24" s="346"/>
      <c r="D24" s="363"/>
      <c r="E24" s="364"/>
      <c r="F24" s="364"/>
    </row>
    <row r="25" spans="1:7" x14ac:dyDescent="0.25">
      <c r="A25" s="365" t="s">
        <v>342</v>
      </c>
      <c r="B25" s="366" t="s">
        <v>343</v>
      </c>
      <c r="C25" s="367"/>
      <c r="D25" s="368"/>
      <c r="E25" s="368"/>
      <c r="F25" s="368"/>
    </row>
    <row r="26" spans="1:7" x14ac:dyDescent="0.25">
      <c r="A26" s="369"/>
      <c r="B26" s="370"/>
      <c r="C26" s="344"/>
      <c r="D26" s="351"/>
      <c r="E26" s="351"/>
      <c r="F26" s="351"/>
      <c r="G26" s="371"/>
    </row>
    <row r="27" spans="1:7" ht="26.4" x14ac:dyDescent="0.25">
      <c r="A27" s="369"/>
      <c r="B27" s="353" t="s">
        <v>344</v>
      </c>
      <c r="C27" s="344"/>
      <c r="D27" s="363"/>
      <c r="E27" s="351"/>
      <c r="F27" s="351"/>
    </row>
    <row r="28" spans="1:7" x14ac:dyDescent="0.25">
      <c r="A28" s="372"/>
      <c r="B28" s="370"/>
      <c r="C28" s="344"/>
      <c r="D28" s="363"/>
      <c r="E28" s="351"/>
      <c r="F28" s="351"/>
    </row>
    <row r="29" spans="1:7" ht="69" customHeight="1" x14ac:dyDescent="0.25">
      <c r="A29" s="512" t="s">
        <v>345</v>
      </c>
      <c r="B29" s="524" t="s">
        <v>346</v>
      </c>
      <c r="C29" s="514" t="s">
        <v>4</v>
      </c>
      <c r="D29" s="515">
        <v>305</v>
      </c>
      <c r="E29" s="516"/>
      <c r="F29" s="517">
        <f>D29*E29</f>
        <v>0</v>
      </c>
    </row>
    <row r="30" spans="1:7" x14ac:dyDescent="0.25">
      <c r="A30" s="512"/>
      <c r="B30" s="525"/>
      <c r="C30" s="514"/>
      <c r="D30" s="515"/>
      <c r="E30" s="516"/>
      <c r="F30" s="516"/>
    </row>
    <row r="31" spans="1:7" ht="26.4" x14ac:dyDescent="0.25">
      <c r="A31" s="512" t="s">
        <v>347</v>
      </c>
      <c r="B31" s="513" t="s">
        <v>348</v>
      </c>
      <c r="C31" s="514" t="s">
        <v>8</v>
      </c>
      <c r="D31" s="515">
        <v>316</v>
      </c>
      <c r="E31" s="516"/>
      <c r="F31" s="517">
        <f>D31*E31</f>
        <v>0</v>
      </c>
      <c r="G31" s="371"/>
    </row>
    <row r="32" spans="1:7" x14ac:dyDescent="0.25">
      <c r="A32" s="512"/>
      <c r="B32" s="513"/>
      <c r="C32" s="514"/>
      <c r="D32" s="515"/>
      <c r="E32" s="516"/>
      <c r="F32" s="517"/>
    </row>
    <row r="33" spans="1:7" ht="79.2" x14ac:dyDescent="0.25">
      <c r="A33" s="512" t="s">
        <v>349</v>
      </c>
      <c r="B33" s="513" t="s">
        <v>350</v>
      </c>
      <c r="C33" s="514" t="s">
        <v>4</v>
      </c>
      <c r="D33" s="515">
        <v>33</v>
      </c>
      <c r="E33" s="516"/>
      <c r="F33" s="517">
        <f>D33*E33</f>
        <v>0</v>
      </c>
    </row>
    <row r="34" spans="1:7" x14ac:dyDescent="0.25">
      <c r="A34" s="512"/>
      <c r="B34" s="513"/>
      <c r="C34" s="514"/>
      <c r="D34" s="515"/>
      <c r="E34" s="516"/>
      <c r="F34" s="516"/>
    </row>
    <row r="35" spans="1:7" ht="79.2" x14ac:dyDescent="0.25">
      <c r="A35" s="512" t="s">
        <v>351</v>
      </c>
      <c r="B35" s="526" t="s">
        <v>352</v>
      </c>
      <c r="C35" s="514" t="s">
        <v>4</v>
      </c>
      <c r="D35" s="515">
        <v>93</v>
      </c>
      <c r="E35" s="516"/>
      <c r="F35" s="517">
        <f>D35*E35</f>
        <v>0</v>
      </c>
    </row>
    <row r="36" spans="1:7" x14ac:dyDescent="0.25">
      <c r="A36" s="512"/>
      <c r="B36" s="527"/>
      <c r="C36" s="514"/>
      <c r="D36" s="515"/>
      <c r="E36" s="516"/>
      <c r="F36" s="516"/>
    </row>
    <row r="37" spans="1:7" ht="54.75" customHeight="1" x14ac:dyDescent="0.25">
      <c r="A37" s="512" t="s">
        <v>353</v>
      </c>
      <c r="B37" s="524" t="s">
        <v>354</v>
      </c>
      <c r="C37" s="514" t="s">
        <v>4</v>
      </c>
      <c r="D37" s="515">
        <v>125</v>
      </c>
      <c r="E37" s="516"/>
      <c r="F37" s="517">
        <f>D37*E37</f>
        <v>0</v>
      </c>
    </row>
    <row r="38" spans="1:7" x14ac:dyDescent="0.25">
      <c r="A38" s="512"/>
      <c r="B38" s="525"/>
      <c r="C38" s="514"/>
      <c r="D38" s="515"/>
      <c r="E38" s="516"/>
      <c r="F38" s="516"/>
    </row>
    <row r="39" spans="1:7" ht="92.4" x14ac:dyDescent="0.25">
      <c r="A39" s="512" t="s">
        <v>355</v>
      </c>
      <c r="B39" s="528" t="s">
        <v>356</v>
      </c>
      <c r="C39" s="514" t="s">
        <v>4</v>
      </c>
      <c r="D39" s="515">
        <v>180</v>
      </c>
      <c r="E39" s="516"/>
      <c r="F39" s="517">
        <f>D39*E39</f>
        <v>0</v>
      </c>
    </row>
    <row r="40" spans="1:7" ht="10.5" customHeight="1" x14ac:dyDescent="0.25">
      <c r="A40" s="373"/>
      <c r="B40" s="374"/>
      <c r="C40" s="344"/>
      <c r="D40" s="350"/>
      <c r="E40" s="351"/>
      <c r="F40" s="351"/>
    </row>
    <row r="41" spans="1:7" ht="13.8" thickBot="1" x14ac:dyDescent="0.3">
      <c r="A41" s="375"/>
      <c r="B41" s="376" t="s">
        <v>357</v>
      </c>
      <c r="C41" s="376"/>
      <c r="D41" s="376"/>
      <c r="E41" s="377"/>
      <c r="F41" s="49">
        <f>SUM(F29:F40)</f>
        <v>0</v>
      </c>
    </row>
    <row r="42" spans="1:7" ht="13.8" thickTop="1" x14ac:dyDescent="0.25">
      <c r="A42" s="378"/>
      <c r="B42" s="379"/>
      <c r="C42" s="380"/>
      <c r="D42" s="380"/>
      <c r="E42" s="60"/>
      <c r="F42" s="381"/>
    </row>
    <row r="43" spans="1:7" x14ac:dyDescent="0.25">
      <c r="A43" s="365" t="s">
        <v>358</v>
      </c>
      <c r="B43" s="599" t="s">
        <v>359</v>
      </c>
      <c r="C43" s="600"/>
      <c r="D43" s="600"/>
      <c r="E43" s="600"/>
      <c r="F43" s="600"/>
    </row>
    <row r="44" spans="1:7" x14ac:dyDescent="0.25">
      <c r="A44" s="382"/>
      <c r="B44" s="599"/>
      <c r="C44" s="601"/>
      <c r="D44" s="601"/>
      <c r="E44" s="601"/>
      <c r="F44" s="601"/>
    </row>
    <row r="45" spans="1:7" ht="20.25" customHeight="1" x14ac:dyDescent="0.25">
      <c r="A45" s="382"/>
      <c r="B45" s="602" t="s">
        <v>360</v>
      </c>
      <c r="C45" s="602"/>
      <c r="D45" s="602"/>
      <c r="E45" s="602"/>
      <c r="F45" s="602"/>
      <c r="G45" s="371"/>
    </row>
    <row r="46" spans="1:7" ht="45.6" x14ac:dyDescent="0.25">
      <c r="A46" s="625" t="s">
        <v>361</v>
      </c>
      <c r="B46" s="603" t="s">
        <v>619</v>
      </c>
      <c r="C46" s="604"/>
      <c r="D46" s="605"/>
      <c r="E46" s="606"/>
      <c r="F46" s="606"/>
    </row>
    <row r="47" spans="1:7" x14ac:dyDescent="0.25">
      <c r="A47" s="626" t="s">
        <v>655</v>
      </c>
      <c r="B47" s="627" t="s">
        <v>620</v>
      </c>
      <c r="C47" s="628" t="s">
        <v>7</v>
      </c>
      <c r="D47" s="567">
        <v>100</v>
      </c>
      <c r="E47" s="629"/>
      <c r="F47" s="630">
        <f>E47*D47</f>
        <v>0</v>
      </c>
    </row>
    <row r="48" spans="1:7" x14ac:dyDescent="0.25">
      <c r="A48" s="631" t="s">
        <v>656</v>
      </c>
      <c r="B48" s="627" t="s">
        <v>621</v>
      </c>
      <c r="C48" s="628" t="s">
        <v>7</v>
      </c>
      <c r="D48" s="567">
        <v>212</v>
      </c>
      <c r="E48" s="632"/>
      <c r="F48" s="630">
        <f t="shared" ref="F48:F110" si="1">E48*D48</f>
        <v>0</v>
      </c>
    </row>
    <row r="49" spans="1:6" ht="15" customHeight="1" x14ac:dyDescent="0.25">
      <c r="A49" s="633" t="s">
        <v>657</v>
      </c>
      <c r="B49" s="627" t="s">
        <v>622</v>
      </c>
      <c r="C49" s="628" t="s">
        <v>7</v>
      </c>
      <c r="D49" s="567">
        <v>140</v>
      </c>
      <c r="E49" s="629"/>
      <c r="F49" s="630">
        <f t="shared" si="1"/>
        <v>0</v>
      </c>
    </row>
    <row r="50" spans="1:6" ht="26.25" customHeight="1" x14ac:dyDescent="0.25">
      <c r="A50" s="633" t="s">
        <v>658</v>
      </c>
      <c r="B50" s="627" t="s">
        <v>623</v>
      </c>
      <c r="C50" s="628" t="s">
        <v>7</v>
      </c>
      <c r="D50" s="567">
        <v>50</v>
      </c>
      <c r="E50" s="632"/>
      <c r="F50" s="630">
        <f t="shared" si="1"/>
        <v>0</v>
      </c>
    </row>
    <row r="51" spans="1:6" ht="15" customHeight="1" x14ac:dyDescent="0.25">
      <c r="A51" s="641"/>
      <c r="B51" s="608"/>
      <c r="C51" s="609"/>
      <c r="D51" s="610"/>
      <c r="E51" s="611"/>
      <c r="F51" s="623"/>
    </row>
    <row r="52" spans="1:6" ht="15" customHeight="1" x14ac:dyDescent="0.25">
      <c r="A52" s="624" t="s">
        <v>362</v>
      </c>
      <c r="B52" s="612" t="s">
        <v>363</v>
      </c>
      <c r="C52" s="613"/>
      <c r="D52" s="614"/>
      <c r="E52" s="607"/>
      <c r="F52" s="623"/>
    </row>
    <row r="53" spans="1:6" ht="48" customHeight="1" x14ac:dyDescent="0.25">
      <c r="A53" s="624"/>
      <c r="B53" s="615" t="s">
        <v>364</v>
      </c>
      <c r="C53" s="613"/>
      <c r="D53" s="614"/>
      <c r="E53" s="607"/>
      <c r="F53" s="623"/>
    </row>
    <row r="54" spans="1:6" ht="27" customHeight="1" x14ac:dyDescent="0.25">
      <c r="A54" s="624"/>
      <c r="B54" s="616" t="s">
        <v>365</v>
      </c>
      <c r="C54" s="617"/>
      <c r="D54" s="614"/>
      <c r="E54" s="607"/>
      <c r="F54" s="623"/>
    </row>
    <row r="55" spans="1:6" ht="18.75" customHeight="1" x14ac:dyDescent="0.25">
      <c r="A55" s="642" t="s">
        <v>323</v>
      </c>
      <c r="B55" s="639" t="s">
        <v>624</v>
      </c>
      <c r="C55" s="628" t="s">
        <v>10</v>
      </c>
      <c r="D55" s="567">
        <v>1</v>
      </c>
      <c r="E55" s="632"/>
      <c r="F55" s="630">
        <f t="shared" si="1"/>
        <v>0</v>
      </c>
    </row>
    <row r="56" spans="1:6" ht="42.75" customHeight="1" x14ac:dyDescent="0.25">
      <c r="A56" s="642" t="s">
        <v>613</v>
      </c>
      <c r="B56" s="639" t="s">
        <v>625</v>
      </c>
      <c r="C56" s="628" t="s">
        <v>10</v>
      </c>
      <c r="D56" s="567">
        <v>3</v>
      </c>
      <c r="E56" s="632"/>
      <c r="F56" s="630">
        <f t="shared" si="1"/>
        <v>0</v>
      </c>
    </row>
    <row r="57" spans="1:6" ht="18" customHeight="1" x14ac:dyDescent="0.25">
      <c r="A57" s="642" t="s">
        <v>614</v>
      </c>
      <c r="B57" s="639" t="s">
        <v>626</v>
      </c>
      <c r="C57" s="628" t="s">
        <v>10</v>
      </c>
      <c r="D57" s="567">
        <v>6</v>
      </c>
      <c r="E57" s="632"/>
      <c r="F57" s="630">
        <f t="shared" si="1"/>
        <v>0</v>
      </c>
    </row>
    <row r="58" spans="1:6" ht="18" customHeight="1" x14ac:dyDescent="0.25">
      <c r="A58" s="642" t="s">
        <v>615</v>
      </c>
      <c r="B58" s="639" t="s">
        <v>627</v>
      </c>
      <c r="C58" s="628" t="s">
        <v>10</v>
      </c>
      <c r="D58" s="567">
        <v>1</v>
      </c>
      <c r="E58" s="632"/>
      <c r="F58" s="630">
        <f t="shared" si="1"/>
        <v>0</v>
      </c>
    </row>
    <row r="59" spans="1:6" ht="51" customHeight="1" x14ac:dyDescent="0.25">
      <c r="A59" s="642" t="s">
        <v>616</v>
      </c>
      <c r="B59" s="640" t="s">
        <v>366</v>
      </c>
      <c r="C59" s="636" t="s">
        <v>10</v>
      </c>
      <c r="D59" s="637">
        <v>1</v>
      </c>
      <c r="E59" s="638"/>
      <c r="F59" s="630">
        <f t="shared" si="1"/>
        <v>0</v>
      </c>
    </row>
    <row r="60" spans="1:6" ht="20.25" customHeight="1" x14ac:dyDescent="0.25">
      <c r="A60" s="339"/>
      <c r="B60" s="618"/>
      <c r="C60" s="619"/>
      <c r="D60" s="620"/>
      <c r="E60" s="621"/>
      <c r="F60" s="623"/>
    </row>
    <row r="61" spans="1:6" ht="44.25" customHeight="1" x14ac:dyDescent="0.25">
      <c r="A61" s="339"/>
      <c r="B61" s="616" t="s">
        <v>367</v>
      </c>
      <c r="C61" s="619"/>
      <c r="D61" s="620"/>
      <c r="E61" s="621"/>
      <c r="F61" s="623"/>
    </row>
    <row r="62" spans="1:6" ht="20.25" customHeight="1" x14ac:dyDescent="0.25">
      <c r="A62" s="624" t="s">
        <v>617</v>
      </c>
      <c r="B62" s="634" t="s">
        <v>628</v>
      </c>
      <c r="C62" s="628" t="s">
        <v>10</v>
      </c>
      <c r="D62" s="567">
        <v>3</v>
      </c>
      <c r="E62" s="632"/>
      <c r="F62" s="630">
        <f t="shared" si="1"/>
        <v>0</v>
      </c>
    </row>
    <row r="63" spans="1:6" ht="45.75" customHeight="1" x14ac:dyDescent="0.25">
      <c r="A63" s="624" t="s">
        <v>618</v>
      </c>
      <c r="B63" s="634" t="s">
        <v>629</v>
      </c>
      <c r="C63" s="628" t="s">
        <v>10</v>
      </c>
      <c r="D63" s="567">
        <v>3</v>
      </c>
      <c r="E63" s="632"/>
      <c r="F63" s="630">
        <f t="shared" si="1"/>
        <v>0</v>
      </c>
    </row>
    <row r="64" spans="1:6" ht="20.25" customHeight="1" x14ac:dyDescent="0.25">
      <c r="A64" s="624" t="s">
        <v>659</v>
      </c>
      <c r="B64" s="635" t="s">
        <v>630</v>
      </c>
      <c r="C64" s="628" t="s">
        <v>10</v>
      </c>
      <c r="D64" s="567">
        <v>6</v>
      </c>
      <c r="E64" s="632"/>
      <c r="F64" s="630">
        <f t="shared" si="1"/>
        <v>0</v>
      </c>
    </row>
    <row r="65" spans="1:6" ht="20.25" customHeight="1" x14ac:dyDescent="0.25">
      <c r="A65" s="624"/>
      <c r="B65" s="618"/>
      <c r="C65" s="619"/>
      <c r="D65" s="620"/>
      <c r="E65" s="621"/>
      <c r="F65" s="623"/>
    </row>
    <row r="66" spans="1:6" ht="41.25" customHeight="1" x14ac:dyDescent="0.25">
      <c r="A66" s="624"/>
      <c r="B66" s="616" t="s">
        <v>368</v>
      </c>
      <c r="C66" s="619"/>
      <c r="D66" s="620"/>
      <c r="E66" s="621"/>
      <c r="F66" s="623"/>
    </row>
    <row r="67" spans="1:6" ht="15" customHeight="1" x14ac:dyDescent="0.25">
      <c r="A67" s="624" t="s">
        <v>660</v>
      </c>
      <c r="B67" s="634" t="s">
        <v>631</v>
      </c>
      <c r="C67" s="628" t="s">
        <v>10</v>
      </c>
      <c r="D67" s="567">
        <v>2</v>
      </c>
      <c r="E67" s="632"/>
      <c r="F67" s="630">
        <f t="shared" si="1"/>
        <v>0</v>
      </c>
    </row>
    <row r="68" spans="1:6" ht="42" customHeight="1" x14ac:dyDescent="0.25">
      <c r="A68" s="624" t="s">
        <v>661</v>
      </c>
      <c r="B68" s="634" t="s">
        <v>632</v>
      </c>
      <c r="C68" s="628" t="s">
        <v>10</v>
      </c>
      <c r="D68" s="567">
        <v>2</v>
      </c>
      <c r="E68" s="632"/>
      <c r="F68" s="630">
        <f t="shared" si="1"/>
        <v>0</v>
      </c>
    </row>
    <row r="69" spans="1:6" ht="15" customHeight="1" x14ac:dyDescent="0.25">
      <c r="A69" s="624" t="s">
        <v>662</v>
      </c>
      <c r="B69" s="635" t="s">
        <v>633</v>
      </c>
      <c r="C69" s="628" t="s">
        <v>10</v>
      </c>
      <c r="D69" s="567">
        <v>4</v>
      </c>
      <c r="E69" s="632"/>
      <c r="F69" s="630">
        <f t="shared" si="1"/>
        <v>0</v>
      </c>
    </row>
    <row r="70" spans="1:6" ht="15" customHeight="1" x14ac:dyDescent="0.25">
      <c r="A70" s="339"/>
      <c r="B70" s="622"/>
      <c r="C70" s="613"/>
      <c r="D70" s="614"/>
      <c r="E70" s="607"/>
      <c r="F70" s="623"/>
    </row>
    <row r="71" spans="1:6" ht="45" customHeight="1" x14ac:dyDescent="0.25">
      <c r="A71" s="624"/>
      <c r="B71" s="616" t="s">
        <v>369</v>
      </c>
      <c r="C71" s="619"/>
      <c r="D71" s="620"/>
      <c r="E71" s="621"/>
      <c r="F71" s="623"/>
    </row>
    <row r="72" spans="1:6" ht="15" customHeight="1" x14ac:dyDescent="0.25">
      <c r="A72" s="624" t="s">
        <v>663</v>
      </c>
      <c r="B72" s="634" t="s">
        <v>634</v>
      </c>
      <c r="C72" s="628" t="s">
        <v>10</v>
      </c>
      <c r="D72" s="567">
        <v>3</v>
      </c>
      <c r="E72" s="632"/>
      <c r="F72" s="630">
        <f t="shared" si="1"/>
        <v>0</v>
      </c>
    </row>
    <row r="73" spans="1:6" ht="43.5" customHeight="1" x14ac:dyDescent="0.25">
      <c r="A73" s="624" t="s">
        <v>664</v>
      </c>
      <c r="B73" s="634" t="s">
        <v>629</v>
      </c>
      <c r="C73" s="628" t="s">
        <v>10</v>
      </c>
      <c r="D73" s="567">
        <v>3</v>
      </c>
      <c r="E73" s="632"/>
      <c r="F73" s="630">
        <f t="shared" si="1"/>
        <v>0</v>
      </c>
    </row>
    <row r="74" spans="1:6" ht="15" customHeight="1" x14ac:dyDescent="0.25">
      <c r="A74" s="624" t="s">
        <v>665</v>
      </c>
      <c r="B74" s="635" t="s">
        <v>633</v>
      </c>
      <c r="C74" s="628" t="s">
        <v>10</v>
      </c>
      <c r="D74" s="567">
        <v>6</v>
      </c>
      <c r="E74" s="632"/>
      <c r="F74" s="630">
        <f t="shared" si="1"/>
        <v>0</v>
      </c>
    </row>
    <row r="75" spans="1:6" ht="15" customHeight="1" x14ac:dyDescent="0.25">
      <c r="A75" s="624"/>
      <c r="B75" s="622"/>
      <c r="C75" s="613"/>
      <c r="D75" s="614"/>
      <c r="E75" s="607"/>
      <c r="F75" s="623"/>
    </row>
    <row r="76" spans="1:6" ht="21.75" customHeight="1" x14ac:dyDescent="0.25">
      <c r="A76" s="624"/>
      <c r="B76" s="616" t="s">
        <v>370</v>
      </c>
      <c r="C76" s="619"/>
      <c r="D76" s="620"/>
      <c r="E76" s="621"/>
      <c r="F76" s="623"/>
    </row>
    <row r="77" spans="1:6" ht="15" customHeight="1" x14ac:dyDescent="0.25">
      <c r="A77" s="624" t="s">
        <v>666</v>
      </c>
      <c r="B77" s="634" t="s">
        <v>635</v>
      </c>
      <c r="C77" s="628" t="s">
        <v>10</v>
      </c>
      <c r="D77" s="567">
        <v>1</v>
      </c>
      <c r="E77" s="632"/>
      <c r="F77" s="630">
        <f t="shared" si="1"/>
        <v>0</v>
      </c>
    </row>
    <row r="78" spans="1:6" ht="21.75" customHeight="1" x14ac:dyDescent="0.25">
      <c r="A78" s="624" t="s">
        <v>667</v>
      </c>
      <c r="B78" s="634" t="s">
        <v>636</v>
      </c>
      <c r="C78" s="628" t="s">
        <v>10</v>
      </c>
      <c r="D78" s="567">
        <v>1</v>
      </c>
      <c r="E78" s="632"/>
      <c r="F78" s="630">
        <f t="shared" si="1"/>
        <v>0</v>
      </c>
    </row>
    <row r="79" spans="1:6" ht="27" customHeight="1" x14ac:dyDescent="0.25">
      <c r="A79" s="624" t="s">
        <v>668</v>
      </c>
      <c r="B79" s="634" t="s">
        <v>637</v>
      </c>
      <c r="C79" s="628" t="s">
        <v>10</v>
      </c>
      <c r="D79" s="567">
        <v>1</v>
      </c>
      <c r="E79" s="632"/>
      <c r="F79" s="630">
        <f t="shared" si="1"/>
        <v>0</v>
      </c>
    </row>
    <row r="80" spans="1:6" ht="15" customHeight="1" x14ac:dyDescent="0.25">
      <c r="A80" s="624" t="s">
        <v>669</v>
      </c>
      <c r="B80" s="627" t="s">
        <v>638</v>
      </c>
      <c r="C80" s="628" t="s">
        <v>10</v>
      </c>
      <c r="D80" s="567">
        <v>1</v>
      </c>
      <c r="E80" s="632"/>
      <c r="F80" s="630">
        <f t="shared" si="1"/>
        <v>0</v>
      </c>
    </row>
    <row r="81" spans="1:7" ht="15" customHeight="1" x14ac:dyDescent="0.25">
      <c r="A81" s="624" t="s">
        <v>670</v>
      </c>
      <c r="B81" s="627" t="s">
        <v>639</v>
      </c>
      <c r="C81" s="628" t="s">
        <v>10</v>
      </c>
      <c r="D81" s="567">
        <v>1</v>
      </c>
      <c r="E81" s="632"/>
      <c r="F81" s="630">
        <f t="shared" si="1"/>
        <v>0</v>
      </c>
    </row>
    <row r="82" spans="1:7" ht="68.25" customHeight="1" x14ac:dyDescent="0.25">
      <c r="A82" s="641" t="s">
        <v>671</v>
      </c>
      <c r="B82" s="654" t="s">
        <v>640</v>
      </c>
      <c r="C82" s="628" t="s">
        <v>10</v>
      </c>
      <c r="D82" s="567">
        <v>1</v>
      </c>
      <c r="E82" s="632"/>
      <c r="F82" s="630">
        <f t="shared" si="1"/>
        <v>0</v>
      </c>
    </row>
    <row r="83" spans="1:7" ht="15" customHeight="1" x14ac:dyDescent="0.25">
      <c r="A83" s="624"/>
      <c r="B83" s="622"/>
      <c r="C83" s="613"/>
      <c r="D83" s="614"/>
      <c r="E83" s="607"/>
      <c r="F83" s="623"/>
    </row>
    <row r="84" spans="1:7" ht="33" customHeight="1" x14ac:dyDescent="0.25">
      <c r="A84" s="624"/>
      <c r="B84" s="616" t="s">
        <v>371</v>
      </c>
      <c r="C84" s="619"/>
      <c r="D84" s="620"/>
      <c r="E84" s="621"/>
      <c r="F84" s="623"/>
    </row>
    <row r="85" spans="1:7" ht="15" customHeight="1" x14ac:dyDescent="0.25">
      <c r="A85" s="624" t="s">
        <v>672</v>
      </c>
      <c r="B85" s="634" t="s">
        <v>641</v>
      </c>
      <c r="C85" s="628" t="s">
        <v>10</v>
      </c>
      <c r="D85" s="567">
        <v>1</v>
      </c>
      <c r="E85" s="632"/>
      <c r="F85" s="630">
        <f t="shared" si="1"/>
        <v>0</v>
      </c>
    </row>
    <row r="86" spans="1:7" ht="44.25" customHeight="1" x14ac:dyDescent="0.25">
      <c r="A86" s="624" t="s">
        <v>673</v>
      </c>
      <c r="B86" s="634" t="s">
        <v>642</v>
      </c>
      <c r="C86" s="628" t="s">
        <v>10</v>
      </c>
      <c r="D86" s="567">
        <v>1</v>
      </c>
      <c r="E86" s="632"/>
      <c r="F86" s="630">
        <f t="shared" si="1"/>
        <v>0</v>
      </c>
    </row>
    <row r="87" spans="1:7" ht="15" customHeight="1" x14ac:dyDescent="0.25">
      <c r="A87" s="624" t="s">
        <v>674</v>
      </c>
      <c r="B87" s="635" t="s">
        <v>643</v>
      </c>
      <c r="C87" s="628" t="s">
        <v>10</v>
      </c>
      <c r="D87" s="567">
        <v>2</v>
      </c>
      <c r="E87" s="632"/>
      <c r="F87" s="630">
        <f t="shared" si="1"/>
        <v>0</v>
      </c>
    </row>
    <row r="88" spans="1:7" ht="15" customHeight="1" x14ac:dyDescent="0.25">
      <c r="A88" s="624" t="s">
        <v>675</v>
      </c>
      <c r="B88" s="627" t="s">
        <v>644</v>
      </c>
      <c r="C88" s="628" t="s">
        <v>7</v>
      </c>
      <c r="D88" s="567">
        <v>5</v>
      </c>
      <c r="E88" s="629"/>
      <c r="F88" s="630">
        <f t="shared" si="1"/>
        <v>0</v>
      </c>
    </row>
    <row r="89" spans="1:7" ht="39" customHeight="1" x14ac:dyDescent="0.25">
      <c r="A89" s="624" t="s">
        <v>676</v>
      </c>
      <c r="B89" s="635" t="s">
        <v>372</v>
      </c>
      <c r="C89" s="636" t="s">
        <v>10</v>
      </c>
      <c r="D89" s="637">
        <v>1</v>
      </c>
      <c r="E89" s="638"/>
      <c r="F89" s="630">
        <f t="shared" si="1"/>
        <v>0</v>
      </c>
    </row>
    <row r="90" spans="1:7" ht="16.5" customHeight="1" x14ac:dyDescent="0.25">
      <c r="A90" s="624"/>
      <c r="B90" s="618"/>
      <c r="C90" s="619"/>
      <c r="D90" s="620"/>
      <c r="E90" s="621"/>
      <c r="F90" s="623"/>
      <c r="G90" s="371"/>
    </row>
    <row r="91" spans="1:7" ht="33" customHeight="1" x14ac:dyDescent="0.25">
      <c r="A91" s="624"/>
      <c r="B91" s="616" t="s">
        <v>373</v>
      </c>
      <c r="C91" s="619"/>
      <c r="D91" s="620"/>
      <c r="E91" s="621"/>
      <c r="F91" s="623"/>
    </row>
    <row r="92" spans="1:7" ht="16.5" customHeight="1" x14ac:dyDescent="0.25">
      <c r="A92" s="624" t="s">
        <v>677</v>
      </c>
      <c r="B92" s="634" t="s">
        <v>624</v>
      </c>
      <c r="C92" s="628" t="s">
        <v>10</v>
      </c>
      <c r="D92" s="567">
        <v>1</v>
      </c>
      <c r="E92" s="632"/>
      <c r="F92" s="630">
        <f t="shared" si="1"/>
        <v>0</v>
      </c>
    </row>
    <row r="93" spans="1:7" ht="38.25" customHeight="1" x14ac:dyDescent="0.25">
      <c r="A93" s="624" t="s">
        <v>678</v>
      </c>
      <c r="B93" s="634" t="s">
        <v>645</v>
      </c>
      <c r="C93" s="628" t="s">
        <v>10</v>
      </c>
      <c r="D93" s="567">
        <v>1</v>
      </c>
      <c r="E93" s="632"/>
      <c r="F93" s="630">
        <f t="shared" si="1"/>
        <v>0</v>
      </c>
    </row>
    <row r="94" spans="1:7" ht="16.5" customHeight="1" x14ac:dyDescent="0.25">
      <c r="A94" s="624" t="s">
        <v>679</v>
      </c>
      <c r="B94" s="627" t="s">
        <v>646</v>
      </c>
      <c r="C94" s="628" t="s">
        <v>7</v>
      </c>
      <c r="D94" s="567">
        <v>10</v>
      </c>
      <c r="E94" s="629"/>
      <c r="F94" s="630">
        <f t="shared" si="1"/>
        <v>0</v>
      </c>
    </row>
    <row r="95" spans="1:7" ht="16.5" customHeight="1" x14ac:dyDescent="0.25">
      <c r="A95" s="624" t="s">
        <v>680</v>
      </c>
      <c r="B95" s="627" t="s">
        <v>647</v>
      </c>
      <c r="C95" s="628" t="s">
        <v>10</v>
      </c>
      <c r="D95" s="567">
        <v>2</v>
      </c>
      <c r="E95" s="632"/>
      <c r="F95" s="630">
        <f t="shared" si="1"/>
        <v>0</v>
      </c>
    </row>
    <row r="96" spans="1:7" ht="42" customHeight="1" x14ac:dyDescent="0.25">
      <c r="A96" s="624" t="s">
        <v>681</v>
      </c>
      <c r="B96" s="635" t="s">
        <v>372</v>
      </c>
      <c r="C96" s="636" t="s">
        <v>10</v>
      </c>
      <c r="D96" s="637">
        <v>1</v>
      </c>
      <c r="E96" s="638"/>
      <c r="F96" s="630">
        <f t="shared" si="1"/>
        <v>0</v>
      </c>
    </row>
    <row r="97" spans="1:7" ht="81" customHeight="1" x14ac:dyDescent="0.25">
      <c r="A97" s="624" t="s">
        <v>682</v>
      </c>
      <c r="B97" s="655" t="s">
        <v>374</v>
      </c>
      <c r="C97" s="656" t="s">
        <v>4</v>
      </c>
      <c r="D97" s="658">
        <v>2</v>
      </c>
      <c r="E97" s="657"/>
      <c r="F97" s="630">
        <f t="shared" si="1"/>
        <v>0</v>
      </c>
    </row>
    <row r="98" spans="1:7" ht="16.5" customHeight="1" x14ac:dyDescent="0.25">
      <c r="A98" s="624"/>
      <c r="B98" s="618"/>
      <c r="C98" s="619"/>
      <c r="D98" s="620"/>
      <c r="E98" s="621"/>
      <c r="F98" s="623"/>
      <c r="G98" s="371"/>
    </row>
    <row r="99" spans="1:7" ht="36" customHeight="1" x14ac:dyDescent="0.25">
      <c r="A99" s="624"/>
      <c r="B99" s="616" t="s">
        <v>375</v>
      </c>
      <c r="C99" s="619"/>
      <c r="D99" s="620"/>
      <c r="E99" s="621"/>
      <c r="F99" s="623"/>
    </row>
    <row r="100" spans="1:7" ht="46.5" customHeight="1" x14ac:dyDescent="0.25">
      <c r="A100" s="624" t="s">
        <v>683</v>
      </c>
      <c r="B100" s="634" t="s">
        <v>645</v>
      </c>
      <c r="C100" s="647" t="s">
        <v>10</v>
      </c>
      <c r="D100" s="648">
        <v>1</v>
      </c>
      <c r="E100" s="632"/>
      <c r="F100" s="630">
        <f t="shared" si="1"/>
        <v>0</v>
      </c>
    </row>
    <row r="101" spans="1:7" ht="16.5" customHeight="1" x14ac:dyDescent="0.25">
      <c r="A101" s="624" t="s">
        <v>684</v>
      </c>
      <c r="B101" s="635" t="s">
        <v>648</v>
      </c>
      <c r="C101" s="628" t="s">
        <v>10</v>
      </c>
      <c r="D101" s="567">
        <v>1</v>
      </c>
      <c r="E101" s="632"/>
      <c r="F101" s="630">
        <f t="shared" si="1"/>
        <v>0</v>
      </c>
    </row>
    <row r="102" spans="1:7" ht="16.5" customHeight="1" x14ac:dyDescent="0.25">
      <c r="A102" s="624" t="s">
        <v>685</v>
      </c>
      <c r="B102" s="635" t="s">
        <v>649</v>
      </c>
      <c r="C102" s="628" t="s">
        <v>10</v>
      </c>
      <c r="D102" s="567">
        <v>2</v>
      </c>
      <c r="E102" s="632"/>
      <c r="F102" s="630">
        <f t="shared" si="1"/>
        <v>0</v>
      </c>
    </row>
    <row r="103" spans="1:7" ht="16.5" customHeight="1" x14ac:dyDescent="0.25">
      <c r="A103" s="624"/>
      <c r="B103" s="618"/>
      <c r="C103" s="619"/>
      <c r="D103" s="620"/>
      <c r="E103" s="621"/>
      <c r="F103" s="623"/>
      <c r="G103" s="371"/>
    </row>
    <row r="104" spans="1:7" ht="30" customHeight="1" x14ac:dyDescent="0.25">
      <c r="A104" s="624"/>
      <c r="B104" s="616" t="s">
        <v>376</v>
      </c>
      <c r="C104" s="619"/>
      <c r="D104" s="620"/>
      <c r="E104" s="621"/>
      <c r="F104" s="623"/>
    </row>
    <row r="105" spans="1:7" ht="42" customHeight="1" x14ac:dyDescent="0.25">
      <c r="A105" s="624" t="s">
        <v>686</v>
      </c>
      <c r="B105" s="634" t="s">
        <v>650</v>
      </c>
      <c r="C105" s="628" t="s">
        <v>10</v>
      </c>
      <c r="D105" s="567">
        <v>1</v>
      </c>
      <c r="E105" s="632"/>
      <c r="F105" s="630">
        <f t="shared" si="1"/>
        <v>0</v>
      </c>
    </row>
    <row r="106" spans="1:7" ht="16.5" customHeight="1" x14ac:dyDescent="0.25">
      <c r="A106" s="624" t="s">
        <v>687</v>
      </c>
      <c r="B106" s="635" t="s">
        <v>651</v>
      </c>
      <c r="C106" s="628" t="s">
        <v>10</v>
      </c>
      <c r="D106" s="567">
        <v>1</v>
      </c>
      <c r="E106" s="632"/>
      <c r="F106" s="630">
        <f t="shared" si="1"/>
        <v>0</v>
      </c>
    </row>
    <row r="107" spans="1:7" ht="16.5" customHeight="1" x14ac:dyDescent="0.25">
      <c r="A107" s="624" t="s">
        <v>688</v>
      </c>
      <c r="B107" s="635" t="s">
        <v>652</v>
      </c>
      <c r="C107" s="628" t="s">
        <v>10</v>
      </c>
      <c r="D107" s="567">
        <v>2</v>
      </c>
      <c r="E107" s="632"/>
      <c r="F107" s="630">
        <f t="shared" si="1"/>
        <v>0</v>
      </c>
    </row>
    <row r="108" spans="1:7" ht="30" customHeight="1" x14ac:dyDescent="0.25">
      <c r="A108" s="624" t="s">
        <v>689</v>
      </c>
      <c r="B108" s="643" t="s">
        <v>377</v>
      </c>
      <c r="C108" s="644" t="s">
        <v>10</v>
      </c>
      <c r="D108" s="645">
        <v>10</v>
      </c>
      <c r="E108" s="646"/>
      <c r="F108" s="630">
        <f t="shared" si="1"/>
        <v>0</v>
      </c>
    </row>
    <row r="109" spans="1:7" ht="16.5" customHeight="1" x14ac:dyDescent="0.25">
      <c r="A109" s="624"/>
      <c r="B109" s="618"/>
      <c r="C109" s="619"/>
      <c r="D109" s="620"/>
      <c r="E109" s="621"/>
      <c r="F109" s="623"/>
    </row>
    <row r="110" spans="1:7" ht="76.5" customHeight="1" x14ac:dyDescent="0.25">
      <c r="A110" s="624" t="s">
        <v>690</v>
      </c>
      <c r="B110" s="649" t="s">
        <v>378</v>
      </c>
      <c r="C110" s="659" t="s">
        <v>10</v>
      </c>
      <c r="D110" s="660">
        <v>10</v>
      </c>
      <c r="E110" s="650"/>
      <c r="F110" s="630">
        <f t="shared" si="1"/>
        <v>0</v>
      </c>
    </row>
    <row r="111" spans="1:7" ht="21" customHeight="1" x14ac:dyDescent="0.25">
      <c r="A111" s="624"/>
      <c r="B111" s="649"/>
      <c r="C111" s="659"/>
      <c r="D111" s="660"/>
      <c r="E111" s="650"/>
      <c r="F111" s="630"/>
    </row>
    <row r="112" spans="1:7" ht="78.75" customHeight="1" x14ac:dyDescent="0.25">
      <c r="A112" s="624" t="s">
        <v>691</v>
      </c>
      <c r="B112" s="651" t="s">
        <v>653</v>
      </c>
      <c r="C112" s="659" t="s">
        <v>19</v>
      </c>
      <c r="D112" s="660">
        <v>9</v>
      </c>
      <c r="E112" s="650"/>
      <c r="F112" s="630">
        <f t="shared" ref="F111:F114" si="2">E112*D112</f>
        <v>0</v>
      </c>
    </row>
    <row r="113" spans="1:6" ht="15" customHeight="1" x14ac:dyDescent="0.25">
      <c r="A113" s="624"/>
      <c r="B113" s="652"/>
      <c r="C113" s="530"/>
      <c r="D113" s="531"/>
      <c r="E113" s="532"/>
      <c r="F113" s="630"/>
    </row>
    <row r="114" spans="1:6" ht="74.25" customHeight="1" x14ac:dyDescent="0.25">
      <c r="A114" s="624" t="s">
        <v>692</v>
      </c>
      <c r="B114" s="653" t="s">
        <v>654</v>
      </c>
      <c r="C114" s="659" t="s">
        <v>19</v>
      </c>
      <c r="D114" s="660">
        <v>2</v>
      </c>
      <c r="E114" s="650"/>
      <c r="F114" s="630">
        <f t="shared" si="2"/>
        <v>0</v>
      </c>
    </row>
    <row r="115" spans="1:6" ht="15" customHeight="1" x14ac:dyDescent="0.25">
      <c r="A115" s="339"/>
      <c r="B115" s="387"/>
      <c r="C115" s="383"/>
      <c r="D115" s="384"/>
      <c r="E115" s="385"/>
      <c r="F115" s="386"/>
    </row>
    <row r="116" spans="1:6" x14ac:dyDescent="0.25">
      <c r="A116" s="356"/>
      <c r="B116" s="376" t="s">
        <v>379</v>
      </c>
      <c r="C116" s="376"/>
      <c r="D116" s="376"/>
      <c r="E116" s="388"/>
      <c r="F116" s="49">
        <f>SUM(F47:F115)</f>
        <v>0</v>
      </c>
    </row>
    <row r="117" spans="1:6" ht="13.8" thickTop="1" x14ac:dyDescent="0.25">
      <c r="A117" s="339"/>
      <c r="B117" s="380"/>
      <c r="C117" s="380"/>
      <c r="D117" s="380"/>
      <c r="E117" s="389"/>
      <c r="F117" s="389"/>
    </row>
    <row r="118" spans="1:6" x14ac:dyDescent="0.25">
      <c r="A118" s="390" t="s">
        <v>380</v>
      </c>
      <c r="B118" s="391" t="s">
        <v>381</v>
      </c>
      <c r="C118" s="392"/>
      <c r="D118" s="392"/>
      <c r="E118" s="393"/>
      <c r="F118" s="394"/>
    </row>
    <row r="119" spans="1:6" x14ac:dyDescent="0.25">
      <c r="A119" s="373"/>
      <c r="B119" s="395"/>
      <c r="C119" s="395"/>
      <c r="D119" s="395"/>
      <c r="E119" s="396"/>
      <c r="F119" s="397"/>
    </row>
    <row r="120" spans="1:6" ht="39.6" x14ac:dyDescent="0.25">
      <c r="A120" s="512" t="s">
        <v>382</v>
      </c>
      <c r="B120" s="533" t="s">
        <v>383</v>
      </c>
      <c r="C120" s="534" t="s">
        <v>7</v>
      </c>
      <c r="D120" s="529">
        <v>452</v>
      </c>
      <c r="E120" s="535"/>
      <c r="F120" s="536">
        <f>D120*E120</f>
        <v>0</v>
      </c>
    </row>
    <row r="121" spans="1:6" x14ac:dyDescent="0.25">
      <c r="A121" s="512"/>
      <c r="B121" s="529"/>
      <c r="C121" s="529"/>
      <c r="D121" s="529"/>
      <c r="E121" s="535"/>
      <c r="F121" s="536"/>
    </row>
    <row r="122" spans="1:6" x14ac:dyDescent="0.25">
      <c r="A122" s="512" t="s">
        <v>384</v>
      </c>
      <c r="B122" s="538" t="s">
        <v>385</v>
      </c>
      <c r="C122" s="534" t="s">
        <v>7</v>
      </c>
      <c r="D122" s="529">
        <v>452</v>
      </c>
      <c r="E122" s="535"/>
      <c r="F122" s="536">
        <f>D122*E122</f>
        <v>0</v>
      </c>
    </row>
    <row r="123" spans="1:6" x14ac:dyDescent="0.25">
      <c r="A123" s="512"/>
      <c r="B123" s="539"/>
      <c r="C123" s="529"/>
      <c r="D123" s="529"/>
      <c r="E123" s="535"/>
      <c r="F123" s="536"/>
    </row>
    <row r="124" spans="1:6" ht="27.75" customHeight="1" x14ac:dyDescent="0.25">
      <c r="A124" s="512" t="s">
        <v>386</v>
      </c>
      <c r="B124" s="538" t="s">
        <v>387</v>
      </c>
      <c r="C124" s="534" t="s">
        <v>7</v>
      </c>
      <c r="D124" s="529">
        <v>452</v>
      </c>
      <c r="E124" s="535"/>
      <c r="F124" s="536">
        <f>D124*E124</f>
        <v>0</v>
      </c>
    </row>
    <row r="125" spans="1:6" x14ac:dyDescent="0.25">
      <c r="A125" s="512"/>
      <c r="B125" s="529"/>
      <c r="C125" s="529"/>
      <c r="D125" s="529"/>
      <c r="E125" s="535"/>
      <c r="F125" s="536"/>
    </row>
    <row r="126" spans="1:6" ht="26.4" x14ac:dyDescent="0.25">
      <c r="A126" s="512" t="s">
        <v>388</v>
      </c>
      <c r="B126" s="533" t="s">
        <v>389</v>
      </c>
      <c r="C126" s="534" t="s">
        <v>7</v>
      </c>
      <c r="D126" s="529">
        <v>452</v>
      </c>
      <c r="E126" s="535"/>
      <c r="F126" s="536">
        <f>D126*E126</f>
        <v>0</v>
      </c>
    </row>
    <row r="127" spans="1:6" x14ac:dyDescent="0.25">
      <c r="A127" s="512"/>
      <c r="B127" s="529"/>
      <c r="C127" s="529"/>
      <c r="D127" s="529"/>
      <c r="E127" s="535"/>
      <c r="F127" s="536"/>
    </row>
    <row r="128" spans="1:6" ht="60.75" customHeight="1" x14ac:dyDescent="0.25">
      <c r="A128" s="512" t="s">
        <v>390</v>
      </c>
      <c r="B128" s="537" t="s">
        <v>391</v>
      </c>
      <c r="C128" s="534" t="s">
        <v>7</v>
      </c>
      <c r="D128" s="529">
        <v>452</v>
      </c>
      <c r="E128" s="535"/>
      <c r="F128" s="536">
        <f>D128*E128</f>
        <v>0</v>
      </c>
    </row>
    <row r="129" spans="1:6" x14ac:dyDescent="0.25">
      <c r="A129" s="512"/>
      <c r="B129" s="529"/>
      <c r="C129" s="529"/>
      <c r="D129" s="529"/>
      <c r="E129" s="535"/>
      <c r="F129" s="536"/>
    </row>
    <row r="130" spans="1:6" ht="109.2" customHeight="1" x14ac:dyDescent="0.25">
      <c r="A130" s="512" t="s">
        <v>392</v>
      </c>
      <c r="B130" s="454" t="s">
        <v>566</v>
      </c>
      <c r="C130" s="534" t="s">
        <v>10</v>
      </c>
      <c r="D130" s="529">
        <v>1</v>
      </c>
      <c r="E130" s="535">
        <v>500</v>
      </c>
      <c r="F130" s="536">
        <f>D130*E130</f>
        <v>500</v>
      </c>
    </row>
    <row r="131" spans="1:6" x14ac:dyDescent="0.25">
      <c r="A131" s="512"/>
      <c r="B131" s="533"/>
      <c r="C131" s="534"/>
      <c r="D131" s="529"/>
      <c r="E131" s="535"/>
      <c r="F131" s="536"/>
    </row>
    <row r="132" spans="1:6" x14ac:dyDescent="0.25">
      <c r="A132" s="512" t="s">
        <v>395</v>
      </c>
      <c r="B132" s="533" t="s">
        <v>396</v>
      </c>
      <c r="C132" s="534" t="s">
        <v>10</v>
      </c>
      <c r="D132" s="529">
        <v>1</v>
      </c>
      <c r="E132" s="535"/>
      <c r="F132" s="536">
        <f>D132*E132</f>
        <v>0</v>
      </c>
    </row>
    <row r="133" spans="1:6" x14ac:dyDescent="0.25">
      <c r="A133" s="373"/>
      <c r="B133" s="401"/>
      <c r="C133" s="398"/>
      <c r="D133" s="395"/>
      <c r="E133" s="399"/>
      <c r="F133" s="400"/>
    </row>
    <row r="134" spans="1:6" ht="13.8" thickBot="1" x14ac:dyDescent="0.3">
      <c r="A134" s="402"/>
      <c r="B134" s="403" t="s">
        <v>393</v>
      </c>
      <c r="C134" s="375"/>
      <c r="D134" s="375"/>
      <c r="E134" s="404"/>
      <c r="F134" s="49">
        <f>SUM(F120:F133)</f>
        <v>500</v>
      </c>
    </row>
    <row r="135" spans="1:6" ht="15.6" thickTop="1" thickBot="1" x14ac:dyDescent="0.35">
      <c r="A135" s="361"/>
      <c r="E135" s="405"/>
      <c r="F135" s="406"/>
    </row>
    <row r="136" spans="1:6" ht="15" thickBot="1" x14ac:dyDescent="0.35">
      <c r="A136" s="361"/>
      <c r="B136" s="407" t="s">
        <v>394</v>
      </c>
      <c r="C136" s="408"/>
      <c r="D136" s="408"/>
      <c r="E136" s="409"/>
      <c r="F136" s="410">
        <f>F23+F41+F116+F134</f>
        <v>6500</v>
      </c>
    </row>
    <row r="137" spans="1:6" ht="14.4" x14ac:dyDescent="0.3">
      <c r="E137" s="406"/>
      <c r="F137" s="406"/>
    </row>
  </sheetData>
  <protectedRanges>
    <protectedRange sqref="E97" name="Obseg1_3"/>
    <protectedRange sqref="E108" name="Obseg1_1_1"/>
    <protectedRange sqref="E110:E112 E114" name="Obseg1_2_1"/>
  </protectedRanges>
  <mergeCells count="1">
    <mergeCell ref="B45:F45"/>
  </mergeCells>
  <phoneticPr fontId="61" type="noConversion"/>
  <pageMargins left="0.23622047244094491" right="0.23622047244094491" top="0.39370078740157483" bottom="0.74803149606299213" header="0.31496062992125984" footer="0.31496062992125984"/>
  <pageSetup paperSize="9" scale="89" orientation="portrait" r:id="rId1"/>
  <headerFooter alignWithMargins="0"/>
  <rowBreaks count="2" manualBreakCount="2">
    <brk id="24" max="16383" man="1"/>
    <brk id="1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8:M115"/>
  <sheetViews>
    <sheetView topLeftCell="A36" zoomScaleNormal="100" zoomScaleSheetLayoutView="85" workbookViewId="0">
      <selection activeCell="H44" sqref="H44"/>
    </sheetView>
  </sheetViews>
  <sheetFormatPr defaultRowHeight="13.2" x14ac:dyDescent="0.25"/>
  <cols>
    <col min="2" max="2" width="4.6640625" style="1" customWidth="1"/>
    <col min="3" max="3" width="7.5546875" style="1" customWidth="1"/>
    <col min="4" max="4" width="25.109375" customWidth="1"/>
    <col min="5" max="5" width="6.109375" style="1" customWidth="1"/>
    <col min="6" max="6" width="9.88671875" customWidth="1"/>
    <col min="7" max="7" width="13.33203125" customWidth="1"/>
    <col min="8" max="8" width="17.6640625" customWidth="1"/>
    <col min="9" max="9" width="7.6640625" style="1" customWidth="1"/>
    <col min="11" max="11" width="10.88671875" bestFit="1" customWidth="1"/>
    <col min="13" max="13" width="60.6640625" customWidth="1"/>
  </cols>
  <sheetData>
    <row r="8" spans="2:9" x14ac:dyDescent="0.25">
      <c r="B8" s="578" t="s">
        <v>259</v>
      </c>
      <c r="C8" s="578"/>
      <c r="D8" s="578"/>
      <c r="E8" s="578"/>
      <c r="F8" s="578"/>
      <c r="G8" s="578"/>
      <c r="H8" s="578"/>
    </row>
    <row r="10" spans="2:9" x14ac:dyDescent="0.25">
      <c r="B10" s="241" t="s">
        <v>260</v>
      </c>
      <c r="C10" s="241" t="s">
        <v>0</v>
      </c>
      <c r="D10" s="241" t="s">
        <v>261</v>
      </c>
      <c r="E10" s="241" t="s">
        <v>262</v>
      </c>
      <c r="F10" s="241" t="s">
        <v>1</v>
      </c>
      <c r="G10" s="241" t="s">
        <v>263</v>
      </c>
      <c r="H10" s="241" t="s">
        <v>264</v>
      </c>
    </row>
    <row r="11" spans="2:9" ht="13.8" thickBot="1" x14ac:dyDescent="0.3">
      <c r="D11" s="242"/>
      <c r="E11" s="243"/>
      <c r="F11" s="38"/>
      <c r="G11" s="38"/>
      <c r="H11" s="38"/>
    </row>
    <row r="12" spans="2:9" s="251" customFormat="1" ht="16.2" thickBot="1" x14ac:dyDescent="0.35">
      <c r="B12" s="244"/>
      <c r="C12" s="245" t="s">
        <v>265</v>
      </c>
      <c r="D12" s="246" t="s">
        <v>2</v>
      </c>
      <c r="E12" s="247"/>
      <c r="F12" s="248"/>
      <c r="G12" s="249"/>
      <c r="H12" s="250"/>
      <c r="I12" s="1"/>
    </row>
    <row r="13" spans="2:9" s="251" customFormat="1" ht="15" x14ac:dyDescent="0.25">
      <c r="B13" s="285"/>
      <c r="C13" s="501"/>
      <c r="D13" s="502"/>
      <c r="E13" s="503"/>
      <c r="F13" s="504"/>
      <c r="G13" s="505"/>
      <c r="H13" s="504"/>
      <c r="I13" s="1"/>
    </row>
    <row r="14" spans="2:9" s="251" customFormat="1" ht="26.4" x14ac:dyDescent="0.25">
      <c r="B14" s="487" t="s">
        <v>3</v>
      </c>
      <c r="C14" s="488" t="s">
        <v>266</v>
      </c>
      <c r="D14" s="489" t="s">
        <v>267</v>
      </c>
      <c r="E14" s="490" t="s">
        <v>19</v>
      </c>
      <c r="F14" s="37">
        <v>1</v>
      </c>
      <c r="G14" s="491"/>
      <c r="H14" s="37">
        <f>F14*G14</f>
        <v>0</v>
      </c>
      <c r="I14" s="1"/>
    </row>
    <row r="15" spans="2:9" s="251" customFormat="1" ht="15" x14ac:dyDescent="0.25">
      <c r="B15" s="487"/>
      <c r="C15" s="487"/>
      <c r="D15" s="492"/>
      <c r="E15" s="490"/>
      <c r="F15" s="37"/>
      <c r="G15" s="491"/>
      <c r="H15" s="37"/>
      <c r="I15" s="1"/>
    </row>
    <row r="16" spans="2:9" s="251" customFormat="1" ht="39.6" x14ac:dyDescent="0.25">
      <c r="B16" s="487" t="s">
        <v>9</v>
      </c>
      <c r="C16" s="488" t="s">
        <v>268</v>
      </c>
      <c r="D16" s="489" t="s">
        <v>269</v>
      </c>
      <c r="E16" s="490" t="s">
        <v>10</v>
      </c>
      <c r="F16" s="37">
        <v>4</v>
      </c>
      <c r="G16" s="491"/>
      <c r="H16" s="37">
        <f>F16*G16</f>
        <v>0</v>
      </c>
      <c r="I16" s="1"/>
    </row>
    <row r="17" spans="2:11" s="251" customFormat="1" ht="15.6" thickBot="1" x14ac:dyDescent="0.3">
      <c r="B17" s="253"/>
      <c r="C17" s="253"/>
      <c r="D17" s="502"/>
      <c r="E17" s="255"/>
      <c r="F17" s="256"/>
      <c r="G17" s="257"/>
      <c r="H17" s="256"/>
      <c r="I17" s="1"/>
    </row>
    <row r="18" spans="2:11" ht="15.6" thickBot="1" x14ac:dyDescent="0.3">
      <c r="B18" s="264"/>
      <c r="C18" s="265" t="s">
        <v>265</v>
      </c>
      <c r="D18" s="266" t="s">
        <v>270</v>
      </c>
      <c r="E18" s="267"/>
      <c r="F18" s="268"/>
      <c r="G18" s="269"/>
      <c r="H18" s="270">
        <f>SUM(H13:H17)</f>
        <v>0</v>
      </c>
      <c r="K18" s="251"/>
    </row>
    <row r="19" spans="2:11" ht="15.6" thickBot="1" x14ac:dyDescent="0.3">
      <c r="B19" s="271"/>
      <c r="C19" s="272"/>
      <c r="D19" s="273"/>
      <c r="E19" s="243"/>
      <c r="F19" s="38"/>
      <c r="G19" s="274"/>
      <c r="H19" s="275"/>
      <c r="K19" s="251"/>
    </row>
    <row r="20" spans="2:11" s="251" customFormat="1" ht="16.2" thickBot="1" x14ac:dyDescent="0.35">
      <c r="B20" s="244"/>
      <c r="C20" s="245" t="s">
        <v>271</v>
      </c>
      <c r="D20" s="246" t="s">
        <v>17</v>
      </c>
      <c r="E20" s="247"/>
      <c r="F20" s="248"/>
      <c r="G20" s="249"/>
      <c r="H20" s="250"/>
      <c r="I20" s="276"/>
    </row>
    <row r="21" spans="2:11" s="251" customFormat="1" ht="15" x14ac:dyDescent="0.25">
      <c r="B21" s="285"/>
      <c r="C21" s="285"/>
      <c r="D21" s="263"/>
      <c r="E21" s="286"/>
      <c r="F21" s="287"/>
      <c r="G21" s="485"/>
      <c r="H21" s="287"/>
      <c r="I21" s="276"/>
    </row>
    <row r="22" spans="2:11" s="251" customFormat="1" ht="79.2" x14ac:dyDescent="0.25">
      <c r="B22" s="487" t="s">
        <v>3</v>
      </c>
      <c r="C22" s="496" t="s">
        <v>272</v>
      </c>
      <c r="D22" s="489" t="s">
        <v>273</v>
      </c>
      <c r="E22" s="490" t="s">
        <v>4</v>
      </c>
      <c r="F22" s="37">
        <v>400</v>
      </c>
      <c r="G22" s="491"/>
      <c r="H22" s="37">
        <f>F22*G22</f>
        <v>0</v>
      </c>
      <c r="I22" s="276"/>
    </row>
    <row r="23" spans="2:11" s="251" customFormat="1" ht="15" x14ac:dyDescent="0.25">
      <c r="B23" s="487"/>
      <c r="C23" s="488"/>
      <c r="D23" s="489"/>
      <c r="E23" s="490"/>
      <c r="F23" s="37"/>
      <c r="G23" s="491"/>
      <c r="H23" s="37"/>
      <c r="I23" s="276"/>
    </row>
    <row r="24" spans="2:11" s="251" customFormat="1" ht="52.8" x14ac:dyDescent="0.25">
      <c r="B24" s="487" t="s">
        <v>9</v>
      </c>
      <c r="C24" s="496" t="s">
        <v>274</v>
      </c>
      <c r="D24" s="489" t="s">
        <v>275</v>
      </c>
      <c r="E24" s="490" t="s">
        <v>4</v>
      </c>
      <c r="F24" s="37">
        <v>100</v>
      </c>
      <c r="G24" s="491"/>
      <c r="H24" s="37">
        <f>F24*G24</f>
        <v>0</v>
      </c>
      <c r="I24" s="276"/>
    </row>
    <row r="25" spans="2:11" s="251" customFormat="1" ht="15" x14ac:dyDescent="0.25">
      <c r="B25" s="487"/>
      <c r="C25" s="487"/>
      <c r="D25" s="497"/>
      <c r="E25" s="498"/>
      <c r="F25" s="35"/>
      <c r="G25" s="499"/>
      <c r="H25" s="500"/>
      <c r="I25" s="276"/>
    </row>
    <row r="26" spans="2:11" s="251" customFormat="1" ht="105.6" x14ac:dyDescent="0.25">
      <c r="B26" s="487" t="s">
        <v>11</v>
      </c>
      <c r="C26" s="488" t="s">
        <v>266</v>
      </c>
      <c r="D26" s="489" t="s">
        <v>276</v>
      </c>
      <c r="E26" s="490" t="s">
        <v>4</v>
      </c>
      <c r="F26" s="37">
        <v>250</v>
      </c>
      <c r="G26" s="491"/>
      <c r="H26" s="37">
        <f>F26*G26</f>
        <v>0</v>
      </c>
      <c r="I26" s="276"/>
    </row>
    <row r="27" spans="2:11" ht="15" x14ac:dyDescent="0.25">
      <c r="B27" s="487"/>
      <c r="C27" s="488"/>
      <c r="D27" s="489"/>
      <c r="E27" s="490"/>
      <c r="F27" s="37"/>
      <c r="G27" s="491"/>
      <c r="H27" s="37"/>
      <c r="K27" s="251"/>
    </row>
    <row r="28" spans="2:11" ht="79.2" x14ac:dyDescent="0.25">
      <c r="B28" s="487" t="s">
        <v>12</v>
      </c>
      <c r="C28" s="488" t="s">
        <v>266</v>
      </c>
      <c r="D28" s="489" t="s">
        <v>517</v>
      </c>
      <c r="E28" s="490" t="s">
        <v>4</v>
      </c>
      <c r="F28" s="37">
        <f>F22+F24-F26</f>
        <v>250</v>
      </c>
      <c r="G28" s="491"/>
      <c r="H28" s="37">
        <f>F28*G28</f>
        <v>0</v>
      </c>
      <c r="K28" s="251"/>
    </row>
    <row r="29" spans="2:11" ht="15" x14ac:dyDescent="0.25">
      <c r="B29" s="487"/>
      <c r="C29" s="488"/>
      <c r="D29" s="489"/>
      <c r="E29" s="490"/>
      <c r="F29" s="37"/>
      <c r="G29" s="491"/>
      <c r="H29" s="37"/>
      <c r="K29" s="251"/>
    </row>
    <row r="30" spans="2:11" ht="85.5" customHeight="1" x14ac:dyDescent="0.25">
      <c r="B30" s="487" t="s">
        <v>16</v>
      </c>
      <c r="C30" s="488" t="s">
        <v>266</v>
      </c>
      <c r="D30" s="489" t="s">
        <v>277</v>
      </c>
      <c r="E30" s="490" t="s">
        <v>4</v>
      </c>
      <c r="F30" s="37">
        <f>F26</f>
        <v>250</v>
      </c>
      <c r="G30" s="491"/>
      <c r="H30" s="37">
        <f>F30*G30</f>
        <v>0</v>
      </c>
      <c r="K30" s="251"/>
    </row>
    <row r="31" spans="2:11" ht="15" x14ac:dyDescent="0.25">
      <c r="B31" s="487"/>
      <c r="C31" s="488"/>
      <c r="D31" s="489"/>
      <c r="E31" s="490"/>
      <c r="F31" s="37"/>
      <c r="G31" s="491"/>
      <c r="H31" s="37"/>
      <c r="K31" s="251"/>
    </row>
    <row r="32" spans="2:11" ht="26.4" x14ac:dyDescent="0.25">
      <c r="B32" s="487" t="s">
        <v>13</v>
      </c>
      <c r="C32" s="488" t="s">
        <v>278</v>
      </c>
      <c r="D32" s="492" t="s">
        <v>279</v>
      </c>
      <c r="E32" s="490" t="s">
        <v>8</v>
      </c>
      <c r="F32" s="37">
        <v>70</v>
      </c>
      <c r="G32" s="491"/>
      <c r="H32" s="37">
        <f>F32*G32</f>
        <v>0</v>
      </c>
      <c r="K32" s="251"/>
    </row>
    <row r="33" spans="2:11" ht="15.6" thickBot="1" x14ac:dyDescent="0.3">
      <c r="B33" s="253"/>
      <c r="C33" s="486"/>
      <c r="D33" s="254"/>
      <c r="E33" s="255"/>
      <c r="F33" s="256"/>
      <c r="G33" s="257"/>
      <c r="H33" s="256"/>
      <c r="K33" s="251"/>
    </row>
    <row r="34" spans="2:11" ht="15.6" thickBot="1" x14ac:dyDescent="0.3">
      <c r="B34" s="279"/>
      <c r="C34" s="265" t="s">
        <v>271</v>
      </c>
      <c r="D34" s="280" t="s">
        <v>280</v>
      </c>
      <c r="E34" s="281"/>
      <c r="F34" s="282"/>
      <c r="G34" s="283"/>
      <c r="H34" s="270">
        <f>SUM(H21:H33)</f>
        <v>0</v>
      </c>
      <c r="K34" s="251"/>
    </row>
    <row r="35" spans="2:11" ht="15.6" thickBot="1" x14ac:dyDescent="0.3">
      <c r="G35" s="284"/>
      <c r="K35" s="251"/>
    </row>
    <row r="36" spans="2:11" ht="16.2" thickBot="1" x14ac:dyDescent="0.35">
      <c r="B36" s="244"/>
      <c r="C36" s="245" t="s">
        <v>281</v>
      </c>
      <c r="D36" s="246" t="s">
        <v>86</v>
      </c>
      <c r="E36" s="247"/>
      <c r="F36" s="248"/>
      <c r="G36" s="249"/>
      <c r="H36" s="250"/>
      <c r="K36" s="251"/>
    </row>
    <row r="37" spans="2:11" ht="15" x14ac:dyDescent="0.25">
      <c r="B37" s="285"/>
      <c r="C37" s="288"/>
      <c r="D37" s="263"/>
      <c r="E37" s="286"/>
      <c r="F37" s="287"/>
      <c r="G37" s="485"/>
      <c r="H37" s="287"/>
      <c r="K37" s="251"/>
    </row>
    <row r="38" spans="2:11" ht="52.8" x14ac:dyDescent="0.25">
      <c r="B38" s="487" t="s">
        <v>3</v>
      </c>
      <c r="C38" s="488" t="s">
        <v>282</v>
      </c>
      <c r="D38" s="492" t="s">
        <v>283</v>
      </c>
      <c r="E38" s="490" t="s">
        <v>8</v>
      </c>
      <c r="F38" s="37">
        <v>50</v>
      </c>
      <c r="G38" s="491"/>
      <c r="H38" s="37">
        <f>F38*G38</f>
        <v>0</v>
      </c>
      <c r="K38" s="251"/>
    </row>
    <row r="39" spans="2:11" ht="15" x14ac:dyDescent="0.25">
      <c r="B39" s="487"/>
      <c r="C39" s="488"/>
      <c r="D39" s="492"/>
      <c r="E39" s="490"/>
      <c r="F39" s="37"/>
      <c r="G39" s="491"/>
      <c r="H39" s="37"/>
      <c r="K39" s="251"/>
    </row>
    <row r="40" spans="2:11" ht="39.6" x14ac:dyDescent="0.25">
      <c r="B40" s="487" t="s">
        <v>9</v>
      </c>
      <c r="C40" s="488" t="s">
        <v>284</v>
      </c>
      <c r="D40" s="492" t="s">
        <v>285</v>
      </c>
      <c r="E40" s="490" t="s">
        <v>8</v>
      </c>
      <c r="F40" s="37">
        <v>240</v>
      </c>
      <c r="G40" s="491"/>
      <c r="H40" s="37">
        <f>F40*G40</f>
        <v>0</v>
      </c>
      <c r="K40" s="251"/>
    </row>
    <row r="41" spans="2:11" ht="15" x14ac:dyDescent="0.25">
      <c r="B41" s="487"/>
      <c r="C41" s="488"/>
      <c r="D41" s="492"/>
      <c r="E41" s="490"/>
      <c r="F41" s="37"/>
      <c r="G41" s="491"/>
      <c r="H41" s="37"/>
      <c r="K41" s="251"/>
    </row>
    <row r="42" spans="2:11" ht="26.4" x14ac:dyDescent="0.25">
      <c r="B42" s="487" t="s">
        <v>11</v>
      </c>
      <c r="C42" s="488" t="s">
        <v>286</v>
      </c>
      <c r="D42" s="492" t="s">
        <v>287</v>
      </c>
      <c r="E42" s="490" t="s">
        <v>8</v>
      </c>
      <c r="F42" s="37">
        <v>240</v>
      </c>
      <c r="G42" s="491"/>
      <c r="H42" s="37">
        <f>F42*G42</f>
        <v>0</v>
      </c>
      <c r="K42" s="251"/>
    </row>
    <row r="43" spans="2:11" ht="15" x14ac:dyDescent="0.25">
      <c r="B43" s="487"/>
      <c r="C43" s="488"/>
      <c r="D43" s="492"/>
      <c r="E43" s="490"/>
      <c r="F43" s="37"/>
      <c r="G43" s="491"/>
      <c r="H43" s="37"/>
      <c r="K43" s="251"/>
    </row>
    <row r="44" spans="2:11" ht="79.2" x14ac:dyDescent="0.25">
      <c r="B44" s="487" t="s">
        <v>12</v>
      </c>
      <c r="C44" s="488" t="s">
        <v>518</v>
      </c>
      <c r="D44" s="492" t="s">
        <v>288</v>
      </c>
      <c r="E44" s="490" t="s">
        <v>289</v>
      </c>
      <c r="F44" s="37">
        <v>1852.92</v>
      </c>
      <c r="G44" s="491"/>
      <c r="H44" s="37">
        <f>ROUND(F44*G44,2)</f>
        <v>0</v>
      </c>
      <c r="K44" s="251"/>
    </row>
    <row r="45" spans="2:11" ht="15" x14ac:dyDescent="0.25">
      <c r="B45" s="487"/>
      <c r="C45" s="488"/>
      <c r="D45" s="492"/>
      <c r="E45" s="490"/>
      <c r="F45" s="37"/>
      <c r="G45" s="491"/>
      <c r="H45" s="37"/>
      <c r="K45" s="251"/>
    </row>
    <row r="46" spans="2:11" ht="75" customHeight="1" x14ac:dyDescent="0.25">
      <c r="B46" s="487" t="s">
        <v>16</v>
      </c>
      <c r="C46" s="488" t="s">
        <v>266</v>
      </c>
      <c r="D46" s="492" t="s">
        <v>519</v>
      </c>
      <c r="E46" s="490" t="s">
        <v>289</v>
      </c>
      <c r="F46" s="37">
        <v>5295.21</v>
      </c>
      <c r="G46" s="491"/>
      <c r="H46" s="37">
        <f t="shared" ref="H46" si="0">ROUND(F46*G46,2)</f>
        <v>0</v>
      </c>
      <c r="K46" s="251"/>
    </row>
    <row r="47" spans="2:11" ht="15" x14ac:dyDescent="0.25">
      <c r="B47" s="487"/>
      <c r="C47" s="488"/>
      <c r="D47" s="492"/>
      <c r="E47" s="490"/>
      <c r="F47" s="37"/>
      <c r="G47" s="491"/>
      <c r="H47" s="37"/>
      <c r="K47" s="251"/>
    </row>
    <row r="48" spans="2:11" ht="52.8" x14ac:dyDescent="0.25">
      <c r="B48" s="487" t="s">
        <v>13</v>
      </c>
      <c r="C48" s="488" t="s">
        <v>290</v>
      </c>
      <c r="D48" s="492" t="s">
        <v>291</v>
      </c>
      <c r="E48" s="490" t="s">
        <v>4</v>
      </c>
      <c r="F48" s="37">
        <v>6</v>
      </c>
      <c r="G48" s="491"/>
      <c r="H48" s="37">
        <f>F48*G48</f>
        <v>0</v>
      </c>
      <c r="K48" s="251"/>
    </row>
    <row r="49" spans="1:11" ht="15" x14ac:dyDescent="0.25">
      <c r="B49" s="487"/>
      <c r="C49" s="488"/>
      <c r="D49" s="492"/>
      <c r="E49" s="490"/>
      <c r="F49" s="37"/>
      <c r="G49" s="491"/>
      <c r="H49" s="37"/>
      <c r="K49" s="251"/>
    </row>
    <row r="50" spans="1:11" ht="52.8" x14ac:dyDescent="0.25">
      <c r="B50" s="487" t="s">
        <v>14</v>
      </c>
      <c r="C50" s="488" t="s">
        <v>520</v>
      </c>
      <c r="D50" s="492" t="s">
        <v>521</v>
      </c>
      <c r="E50" s="490" t="s">
        <v>4</v>
      </c>
      <c r="F50" s="37">
        <v>12</v>
      </c>
      <c r="G50" s="491"/>
      <c r="H50" s="37">
        <f>F50*G50</f>
        <v>0</v>
      </c>
      <c r="K50" s="251"/>
    </row>
    <row r="51" spans="1:11" ht="15" x14ac:dyDescent="0.25">
      <c r="B51" s="487"/>
      <c r="C51" s="488"/>
      <c r="D51" s="489"/>
      <c r="E51" s="490"/>
      <c r="F51" s="37"/>
      <c r="G51" s="491"/>
      <c r="H51" s="37"/>
      <c r="K51" s="251"/>
    </row>
    <row r="52" spans="1:11" ht="66" x14ac:dyDescent="0.25">
      <c r="B52" s="487" t="s">
        <v>27</v>
      </c>
      <c r="C52" s="496" t="s">
        <v>292</v>
      </c>
      <c r="D52" s="507" t="s">
        <v>293</v>
      </c>
      <c r="E52" s="490" t="s">
        <v>4</v>
      </c>
      <c r="F52" s="37">
        <v>36</v>
      </c>
      <c r="G52" s="491"/>
      <c r="H52" s="37">
        <f>F52*G52</f>
        <v>0</v>
      </c>
      <c r="K52" s="251"/>
    </row>
    <row r="53" spans="1:11" ht="15" x14ac:dyDescent="0.25">
      <c r="B53" s="487"/>
      <c r="C53" s="488"/>
      <c r="D53" s="489"/>
      <c r="E53" s="490"/>
      <c r="F53" s="37"/>
      <c r="G53" s="491"/>
      <c r="H53" s="37"/>
      <c r="K53" s="251"/>
    </row>
    <row r="54" spans="1:11" ht="66" x14ac:dyDescent="0.25">
      <c r="B54" s="487" t="s">
        <v>52</v>
      </c>
      <c r="C54" s="496" t="s">
        <v>294</v>
      </c>
      <c r="D54" s="507" t="s">
        <v>522</v>
      </c>
      <c r="E54" s="490" t="s">
        <v>4</v>
      </c>
      <c r="F54" s="37">
        <v>55</v>
      </c>
      <c r="G54" s="491"/>
      <c r="H54" s="37">
        <f>F54*G54</f>
        <v>0</v>
      </c>
      <c r="K54" s="251"/>
    </row>
    <row r="55" spans="1:11" ht="15" x14ac:dyDescent="0.25">
      <c r="B55" s="487"/>
      <c r="C55" s="496"/>
      <c r="D55" s="489"/>
      <c r="E55" s="490"/>
      <c r="F55" s="37"/>
      <c r="G55" s="491"/>
      <c r="H55" s="37"/>
      <c r="K55" s="251"/>
    </row>
    <row r="56" spans="1:11" ht="147.6" customHeight="1" x14ac:dyDescent="0.25">
      <c r="B56" s="487" t="s">
        <v>85</v>
      </c>
      <c r="C56" s="488" t="s">
        <v>317</v>
      </c>
      <c r="D56" s="492" t="s">
        <v>523</v>
      </c>
      <c r="E56" s="490" t="s">
        <v>10</v>
      </c>
      <c r="F56" s="37">
        <v>1</v>
      </c>
      <c r="G56" s="491"/>
      <c r="H56" s="37">
        <f>F56*G56</f>
        <v>0</v>
      </c>
      <c r="K56" s="251"/>
    </row>
    <row r="57" spans="1:11" ht="15" x14ac:dyDescent="0.25">
      <c r="B57" s="487"/>
      <c r="C57" s="488"/>
      <c r="D57" s="489"/>
      <c r="E57" s="490"/>
      <c r="F57" s="37"/>
      <c r="G57" s="491"/>
      <c r="H57" s="37"/>
      <c r="K57" s="251"/>
    </row>
    <row r="58" spans="1:11" ht="52.8" x14ac:dyDescent="0.25">
      <c r="B58" s="487" t="s">
        <v>95</v>
      </c>
      <c r="C58" s="488" t="s">
        <v>266</v>
      </c>
      <c r="D58" s="489" t="s">
        <v>524</v>
      </c>
      <c r="E58" s="490" t="s">
        <v>66</v>
      </c>
      <c r="F58" s="37">
        <v>36</v>
      </c>
      <c r="G58" s="37"/>
      <c r="H58" s="37">
        <f>F58*G58</f>
        <v>0</v>
      </c>
      <c r="K58" s="251"/>
    </row>
    <row r="59" spans="1:11" ht="15" x14ac:dyDescent="0.25">
      <c r="B59" s="487"/>
      <c r="C59" s="488"/>
      <c r="D59" s="489"/>
      <c r="E59" s="490"/>
      <c r="F59" s="37"/>
      <c r="G59" s="37"/>
      <c r="H59" s="37"/>
      <c r="K59" s="251"/>
    </row>
    <row r="60" spans="1:11" ht="52.8" x14ac:dyDescent="0.25">
      <c r="B60" s="487" t="s">
        <v>96</v>
      </c>
      <c r="C60" s="488" t="s">
        <v>525</v>
      </c>
      <c r="D60" s="489" t="s">
        <v>526</v>
      </c>
      <c r="E60" s="490" t="s">
        <v>10</v>
      </c>
      <c r="F60" s="37">
        <v>1</v>
      </c>
      <c r="G60" s="37"/>
      <c r="H60" s="37">
        <f>F60*G60</f>
        <v>0</v>
      </c>
      <c r="K60" s="251"/>
    </row>
    <row r="61" spans="1:11" ht="15" x14ac:dyDescent="0.25">
      <c r="B61" s="487"/>
      <c r="C61" s="488"/>
      <c r="D61" s="489"/>
      <c r="E61" s="490"/>
      <c r="F61" s="37"/>
      <c r="G61" s="37"/>
      <c r="H61" s="37"/>
      <c r="K61" s="251"/>
    </row>
    <row r="62" spans="1:11" ht="79.2" x14ac:dyDescent="0.25">
      <c r="B62" s="487" t="s">
        <v>397</v>
      </c>
      <c r="C62" s="488" t="s">
        <v>266</v>
      </c>
      <c r="D62" s="489" t="s">
        <v>527</v>
      </c>
      <c r="E62" s="490" t="s">
        <v>8</v>
      </c>
      <c r="F62" s="37">
        <v>125</v>
      </c>
      <c r="G62" s="37"/>
      <c r="H62" s="37">
        <f>F62*G62</f>
        <v>0</v>
      </c>
      <c r="K62" s="251"/>
    </row>
    <row r="63" spans="1:11" ht="15.6" thickBot="1" x14ac:dyDescent="0.3">
      <c r="B63" s="501"/>
      <c r="C63" s="506"/>
      <c r="D63" s="254"/>
      <c r="E63" s="503"/>
      <c r="F63" s="256"/>
      <c r="G63" s="257"/>
      <c r="H63" s="256"/>
      <c r="K63" s="251"/>
    </row>
    <row r="64" spans="1:11" ht="15.6" thickBot="1" x14ac:dyDescent="0.3">
      <c r="A64" s="75"/>
      <c r="B64" s="279"/>
      <c r="C64" s="265" t="s">
        <v>281</v>
      </c>
      <c r="D64" s="289" t="s">
        <v>295</v>
      </c>
      <c r="E64" s="281"/>
      <c r="F64" s="282"/>
      <c r="G64" s="283"/>
      <c r="H64" s="270">
        <f>SUM(H37:H63)</f>
        <v>0</v>
      </c>
      <c r="K64" s="433"/>
    </row>
    <row r="65" spans="1:11" ht="15.75" customHeight="1" thickBot="1" x14ac:dyDescent="0.3">
      <c r="A65" s="75"/>
      <c r="B65" s="272"/>
      <c r="C65" s="272"/>
      <c r="D65" s="290"/>
      <c r="E65" s="291"/>
      <c r="F65" s="275"/>
      <c r="G65" s="292"/>
      <c r="H65" s="275"/>
      <c r="K65" s="251"/>
    </row>
    <row r="66" spans="1:11" ht="15.75" customHeight="1" thickBot="1" x14ac:dyDescent="0.35">
      <c r="A66" s="75"/>
      <c r="B66" s="244"/>
      <c r="C66" s="245" t="s">
        <v>296</v>
      </c>
      <c r="D66" s="246" t="s">
        <v>18</v>
      </c>
      <c r="E66" s="247"/>
      <c r="F66" s="248"/>
      <c r="G66" s="249"/>
      <c r="H66" s="250"/>
      <c r="K66" s="251"/>
    </row>
    <row r="67" spans="1:11" ht="15.75" customHeight="1" x14ac:dyDescent="0.25">
      <c r="A67" s="75"/>
      <c r="B67" s="285"/>
      <c r="C67" s="288"/>
      <c r="D67" s="324"/>
      <c r="E67" s="286"/>
      <c r="F67" s="287"/>
      <c r="G67" s="485"/>
      <c r="H67" s="287"/>
      <c r="K67" s="251"/>
    </row>
    <row r="68" spans="1:11" ht="39.6" x14ac:dyDescent="0.25">
      <c r="A68" s="75"/>
      <c r="B68" s="487" t="s">
        <v>3</v>
      </c>
      <c r="C68" s="488" t="s">
        <v>266</v>
      </c>
      <c r="D68" s="489" t="s">
        <v>297</v>
      </c>
      <c r="E68" s="490" t="s">
        <v>4</v>
      </c>
      <c r="F68" s="37">
        <v>60</v>
      </c>
      <c r="G68" s="491"/>
      <c r="H68" s="37">
        <f>F68*G68</f>
        <v>0</v>
      </c>
      <c r="K68" s="251"/>
    </row>
    <row r="69" spans="1:11" ht="15.75" customHeight="1" x14ac:dyDescent="0.25">
      <c r="A69" s="75"/>
      <c r="B69" s="487"/>
      <c r="C69" s="488"/>
      <c r="D69" s="489"/>
      <c r="E69" s="490"/>
      <c r="F69" s="37"/>
      <c r="G69" s="491"/>
      <c r="H69" s="37"/>
      <c r="K69" s="251"/>
    </row>
    <row r="70" spans="1:11" ht="66" x14ac:dyDescent="0.25">
      <c r="A70" s="75"/>
      <c r="B70" s="487" t="s">
        <v>9</v>
      </c>
      <c r="C70" s="488" t="s">
        <v>266</v>
      </c>
      <c r="D70" s="489" t="s">
        <v>298</v>
      </c>
      <c r="E70" s="490" t="s">
        <v>7</v>
      </c>
      <c r="F70" s="37">
        <v>36</v>
      </c>
      <c r="G70" s="491"/>
      <c r="H70" s="37">
        <f>G70*F70</f>
        <v>0</v>
      </c>
      <c r="K70" s="251"/>
    </row>
    <row r="71" spans="1:11" ht="15" x14ac:dyDescent="0.25">
      <c r="A71" s="75"/>
      <c r="B71" s="487"/>
      <c r="C71" s="488"/>
      <c r="D71" s="489"/>
      <c r="E71" s="490"/>
      <c r="F71" s="37"/>
      <c r="G71" s="491"/>
      <c r="H71" s="37"/>
      <c r="K71" s="251"/>
    </row>
    <row r="72" spans="1:11" ht="79.2" x14ac:dyDescent="0.25">
      <c r="A72" s="75"/>
      <c r="B72" s="487" t="s">
        <v>11</v>
      </c>
      <c r="C72" s="488" t="s">
        <v>266</v>
      </c>
      <c r="D72" s="489" t="s">
        <v>299</v>
      </c>
      <c r="E72" s="490" t="s">
        <v>7</v>
      </c>
      <c r="F72" s="37">
        <v>16</v>
      </c>
      <c r="G72" s="491"/>
      <c r="H72" s="37">
        <f>G72*F72</f>
        <v>0</v>
      </c>
      <c r="K72" s="251"/>
    </row>
    <row r="73" spans="1:11" ht="15" x14ac:dyDescent="0.25">
      <c r="A73" s="75"/>
      <c r="B73" s="487"/>
      <c r="C73" s="488"/>
      <c r="D73" s="489"/>
      <c r="E73" s="490"/>
      <c r="F73" s="37"/>
      <c r="G73" s="491"/>
      <c r="H73" s="37"/>
      <c r="K73" s="251"/>
    </row>
    <row r="74" spans="1:11" ht="106.5" customHeight="1" x14ac:dyDescent="0.25">
      <c r="A74" s="75"/>
      <c r="B74" s="487" t="s">
        <v>12</v>
      </c>
      <c r="C74" s="488" t="s">
        <v>300</v>
      </c>
      <c r="D74" s="489" t="s">
        <v>301</v>
      </c>
      <c r="E74" s="490" t="s">
        <v>10</v>
      </c>
      <c r="F74" s="37">
        <v>1</v>
      </c>
      <c r="G74" s="491"/>
      <c r="H74" s="37">
        <f>G74*F74</f>
        <v>0</v>
      </c>
      <c r="K74" s="251"/>
    </row>
    <row r="75" spans="1:11" ht="12.75" customHeight="1" x14ac:dyDescent="0.25">
      <c r="A75" s="75"/>
      <c r="B75" s="487"/>
      <c r="C75" s="488"/>
      <c r="D75" s="489"/>
      <c r="E75" s="490"/>
      <c r="F75" s="37"/>
      <c r="G75" s="491"/>
      <c r="H75" s="37"/>
      <c r="K75" s="251"/>
    </row>
    <row r="76" spans="1:11" ht="39" customHeight="1" x14ac:dyDescent="0.25">
      <c r="A76" s="75"/>
      <c r="B76" s="487" t="s">
        <v>16</v>
      </c>
      <c r="C76" s="488" t="s">
        <v>266</v>
      </c>
      <c r="D76" s="492" t="s">
        <v>302</v>
      </c>
      <c r="E76" s="490" t="s">
        <v>10</v>
      </c>
      <c r="F76" s="37">
        <v>1</v>
      </c>
      <c r="G76" s="491"/>
      <c r="H76" s="37">
        <f>G76*F76</f>
        <v>0</v>
      </c>
      <c r="K76" s="251"/>
    </row>
    <row r="77" spans="1:11" ht="12.75" customHeight="1" x14ac:dyDescent="0.25">
      <c r="A77" s="75"/>
      <c r="B77" s="487"/>
      <c r="C77" s="488"/>
      <c r="D77" s="489"/>
      <c r="E77" s="490"/>
      <c r="F77" s="37"/>
      <c r="G77" s="491"/>
      <c r="H77" s="37"/>
      <c r="K77" s="251"/>
    </row>
    <row r="78" spans="1:11" ht="24.75" customHeight="1" x14ac:dyDescent="0.25">
      <c r="A78" s="75"/>
      <c r="B78" s="487" t="s">
        <v>16</v>
      </c>
      <c r="C78" s="488" t="s">
        <v>303</v>
      </c>
      <c r="D78" s="489" t="s">
        <v>304</v>
      </c>
      <c r="E78" s="490" t="s">
        <v>7</v>
      </c>
      <c r="F78" s="37">
        <v>37</v>
      </c>
      <c r="G78" s="491"/>
      <c r="H78" s="37">
        <f>G78*F78</f>
        <v>0</v>
      </c>
      <c r="K78" s="251"/>
    </row>
    <row r="79" spans="1:11" ht="15.6" thickBot="1" x14ac:dyDescent="0.3">
      <c r="A79" s="75"/>
      <c r="B79" s="253"/>
      <c r="C79" s="486"/>
      <c r="D79" s="278"/>
      <c r="E79" s="255"/>
      <c r="F79" s="256"/>
      <c r="G79" s="257"/>
      <c r="H79" s="256"/>
      <c r="K79" s="251"/>
    </row>
    <row r="80" spans="1:11" ht="12.75" customHeight="1" thickBot="1" x14ac:dyDescent="0.3">
      <c r="A80" s="75"/>
      <c r="B80" s="264"/>
      <c r="C80" s="265" t="s">
        <v>296</v>
      </c>
      <c r="D80" s="293" t="s">
        <v>305</v>
      </c>
      <c r="E80" s="267"/>
      <c r="F80" s="282"/>
      <c r="G80" s="283"/>
      <c r="H80" s="294">
        <f>SUM(H67:H79)</f>
        <v>0</v>
      </c>
      <c r="K80" s="251"/>
    </row>
    <row r="81" spans="1:13" ht="12.75" customHeight="1" thickBot="1" x14ac:dyDescent="0.3">
      <c r="A81" s="75"/>
      <c r="B81" s="271"/>
      <c r="C81" s="272"/>
      <c r="D81" s="295"/>
      <c r="E81" s="243"/>
      <c r="F81" s="275"/>
      <c r="G81" s="292"/>
      <c r="H81" s="296"/>
      <c r="K81" s="251"/>
    </row>
    <row r="82" spans="1:13" ht="16.2" thickBot="1" x14ac:dyDescent="0.3">
      <c r="A82" s="75"/>
      <c r="B82" s="297"/>
      <c r="C82" s="298" t="s">
        <v>307</v>
      </c>
      <c r="D82" s="299" t="s">
        <v>528</v>
      </c>
      <c r="E82" s="247"/>
      <c r="F82" s="248"/>
      <c r="G82" s="249"/>
      <c r="H82" s="250"/>
      <c r="K82" s="251"/>
    </row>
    <row r="83" spans="1:13" ht="15" x14ac:dyDescent="0.25">
      <c r="A83" s="75"/>
      <c r="B83" s="300"/>
      <c r="C83" s="258"/>
      <c r="D83" s="259"/>
      <c r="E83" s="260"/>
      <c r="F83" s="261"/>
      <c r="G83" s="262"/>
      <c r="H83" s="261"/>
      <c r="K83" s="251"/>
    </row>
    <row r="84" spans="1:13" ht="15.6" thickBot="1" x14ac:dyDescent="0.3">
      <c r="A84" s="75"/>
      <c r="B84" s="300"/>
      <c r="C84" s="301"/>
      <c r="D84" s="259"/>
      <c r="E84" s="260"/>
      <c r="F84" s="261"/>
      <c r="G84" s="262"/>
      <c r="H84" s="261"/>
      <c r="I84"/>
      <c r="K84" s="251"/>
    </row>
    <row r="85" spans="1:13" ht="15.6" thickBot="1" x14ac:dyDescent="0.3">
      <c r="A85" s="75"/>
      <c r="B85" s="264"/>
      <c r="C85" s="265" t="s">
        <v>307</v>
      </c>
      <c r="D85" s="293" t="s">
        <v>529</v>
      </c>
      <c r="E85" s="267"/>
      <c r="F85" s="282"/>
      <c r="G85" s="283"/>
      <c r="H85" s="294">
        <f>SUM(H83:H84)</f>
        <v>0</v>
      </c>
      <c r="I85"/>
      <c r="K85" s="251"/>
    </row>
    <row r="86" spans="1:13" ht="15.6" thickBot="1" x14ac:dyDescent="0.3">
      <c r="A86" s="75"/>
      <c r="B86" s="271"/>
      <c r="C86" s="272"/>
      <c r="D86" s="295"/>
      <c r="E86" s="243"/>
      <c r="F86" s="275"/>
      <c r="G86" s="292"/>
      <c r="H86" s="296"/>
      <c r="I86"/>
      <c r="K86" s="251"/>
    </row>
    <row r="87" spans="1:13" ht="16.2" thickBot="1" x14ac:dyDescent="0.3">
      <c r="A87" s="75"/>
      <c r="B87" s="297"/>
      <c r="C87" s="298" t="s">
        <v>530</v>
      </c>
      <c r="D87" s="299" t="s">
        <v>5</v>
      </c>
      <c r="E87" s="247"/>
      <c r="F87" s="248"/>
      <c r="G87" s="249"/>
      <c r="H87" s="250"/>
      <c r="I87"/>
      <c r="K87" s="251"/>
    </row>
    <row r="88" spans="1:13" ht="15" x14ac:dyDescent="0.25">
      <c r="A88" s="75"/>
      <c r="B88" s="493"/>
      <c r="C88" s="288"/>
      <c r="D88" s="324"/>
      <c r="E88" s="286"/>
      <c r="F88" s="287"/>
      <c r="G88" s="485"/>
      <c r="H88" s="287"/>
      <c r="I88"/>
      <c r="K88" s="251"/>
    </row>
    <row r="89" spans="1:13" ht="132" x14ac:dyDescent="0.25">
      <c r="A89" s="75"/>
      <c r="B89" s="487" t="s">
        <v>9</v>
      </c>
      <c r="C89" s="488" t="s">
        <v>531</v>
      </c>
      <c r="D89" s="454" t="s">
        <v>578</v>
      </c>
      <c r="E89" s="490" t="s">
        <v>10</v>
      </c>
      <c r="F89" s="37">
        <v>1</v>
      </c>
      <c r="G89" s="491">
        <v>550</v>
      </c>
      <c r="H89" s="37">
        <f>F89*G89</f>
        <v>550</v>
      </c>
      <c r="I89"/>
      <c r="K89" s="251"/>
    </row>
    <row r="90" spans="1:13" ht="15" x14ac:dyDescent="0.25">
      <c r="A90" s="75"/>
      <c r="B90" s="487"/>
      <c r="C90" s="489"/>
      <c r="D90" s="489"/>
      <c r="E90" s="490"/>
      <c r="F90" s="37"/>
      <c r="G90" s="491"/>
      <c r="H90" s="37"/>
      <c r="I90"/>
      <c r="K90" s="251"/>
      <c r="M90" s="113"/>
    </row>
    <row r="91" spans="1:13" ht="132" x14ac:dyDescent="0.25">
      <c r="A91" s="75"/>
      <c r="B91" s="487" t="s">
        <v>11</v>
      </c>
      <c r="C91" s="488" t="s">
        <v>532</v>
      </c>
      <c r="D91" s="454" t="s">
        <v>577</v>
      </c>
      <c r="E91" s="490" t="s">
        <v>10</v>
      </c>
      <c r="F91" s="37">
        <v>1</v>
      </c>
      <c r="G91" s="491">
        <v>550</v>
      </c>
      <c r="H91" s="37">
        <f>F91*G91</f>
        <v>550</v>
      </c>
      <c r="I91"/>
      <c r="K91" s="251"/>
      <c r="M91" s="435"/>
    </row>
    <row r="92" spans="1:13" ht="15" x14ac:dyDescent="0.25">
      <c r="A92" s="75"/>
      <c r="B92" s="487"/>
      <c r="C92" s="488"/>
      <c r="D92" s="492"/>
      <c r="E92" s="490"/>
      <c r="F92" s="37"/>
      <c r="G92" s="491"/>
      <c r="H92" s="37"/>
      <c r="I92"/>
      <c r="K92" s="251"/>
      <c r="M92" s="436"/>
    </row>
    <row r="93" spans="1:13" ht="15" x14ac:dyDescent="0.25">
      <c r="A93" s="75"/>
      <c r="B93" s="487" t="s">
        <v>12</v>
      </c>
      <c r="C93" s="488" t="s">
        <v>533</v>
      </c>
      <c r="D93" s="492" t="s">
        <v>534</v>
      </c>
      <c r="E93" s="490" t="s">
        <v>10</v>
      </c>
      <c r="F93" s="37">
        <v>1</v>
      </c>
      <c r="G93" s="491"/>
      <c r="H93" s="37">
        <f>F93*G93</f>
        <v>0</v>
      </c>
      <c r="I93"/>
      <c r="K93" s="251"/>
      <c r="M93" s="435"/>
    </row>
    <row r="94" spans="1:13" ht="15" x14ac:dyDescent="0.25">
      <c r="A94" s="75"/>
      <c r="B94" s="487"/>
      <c r="C94" s="488"/>
      <c r="D94" s="492"/>
      <c r="E94" s="490"/>
      <c r="F94" s="37"/>
      <c r="G94" s="491"/>
      <c r="H94" s="37"/>
      <c r="I94"/>
      <c r="K94" s="251"/>
      <c r="M94" s="436"/>
    </row>
    <row r="95" spans="1:13" ht="66" x14ac:dyDescent="0.25">
      <c r="A95" s="75"/>
      <c r="B95" s="487" t="s">
        <v>16</v>
      </c>
      <c r="C95" s="488" t="s">
        <v>266</v>
      </c>
      <c r="D95" s="489" t="s">
        <v>535</v>
      </c>
      <c r="E95" s="490" t="s">
        <v>19</v>
      </c>
      <c r="F95" s="37">
        <v>1</v>
      </c>
      <c r="G95" s="491"/>
      <c r="H95" s="37">
        <f>F95*G95</f>
        <v>0</v>
      </c>
      <c r="I95"/>
      <c r="K95" s="251"/>
      <c r="M95" s="429"/>
    </row>
    <row r="96" spans="1:13" ht="13.8" thickBot="1" x14ac:dyDescent="0.3">
      <c r="A96" s="75"/>
      <c r="B96" s="494"/>
      <c r="C96" s="495"/>
      <c r="D96" s="278"/>
      <c r="E96" s="255"/>
      <c r="F96" s="256"/>
      <c r="G96" s="257"/>
      <c r="H96" s="256"/>
      <c r="I96"/>
      <c r="M96" s="436"/>
    </row>
    <row r="97" spans="1:13" ht="15.6" thickBot="1" x14ac:dyDescent="0.3">
      <c r="A97" s="75"/>
      <c r="B97" s="264"/>
      <c r="C97" s="265" t="s">
        <v>530</v>
      </c>
      <c r="D97" s="293" t="s">
        <v>536</v>
      </c>
      <c r="E97" s="267"/>
      <c r="F97" s="282"/>
      <c r="G97" s="283"/>
      <c r="H97" s="294">
        <f>SUM(H88:H96)</f>
        <v>1100</v>
      </c>
      <c r="I97"/>
      <c r="K97" s="251"/>
      <c r="M97" s="437"/>
    </row>
    <row r="98" spans="1:13" x14ac:dyDescent="0.25">
      <c r="B98"/>
      <c r="C98"/>
      <c r="E98"/>
      <c r="I98"/>
      <c r="M98" s="438"/>
    </row>
    <row r="99" spans="1:13" ht="16.2" thickBot="1" x14ac:dyDescent="0.3">
      <c r="C99" s="579" t="s">
        <v>308</v>
      </c>
      <c r="D99" s="579"/>
      <c r="E99" s="579"/>
      <c r="F99" s="579"/>
      <c r="G99" s="579"/>
      <c r="H99" s="579"/>
      <c r="M99" s="438"/>
    </row>
    <row r="100" spans="1:13" x14ac:dyDescent="0.25">
      <c r="C100" s="302" t="s">
        <v>265</v>
      </c>
      <c r="D100" s="303" t="s">
        <v>2</v>
      </c>
      <c r="E100" s="304"/>
      <c r="F100" s="303"/>
      <c r="G100" s="305"/>
      <c r="H100" s="306">
        <f>H18</f>
        <v>0</v>
      </c>
      <c r="M100" s="438"/>
    </row>
    <row r="101" spans="1:13" x14ac:dyDescent="0.25">
      <c r="C101" s="307" t="s">
        <v>271</v>
      </c>
      <c r="D101" s="308" t="str">
        <f>D20</f>
        <v>ZEMELJSKA DELA</v>
      </c>
      <c r="G101" s="309"/>
      <c r="H101" s="310">
        <f>H34</f>
        <v>0</v>
      </c>
      <c r="M101" s="438"/>
    </row>
    <row r="102" spans="1:13" x14ac:dyDescent="0.25">
      <c r="C102" s="307" t="s">
        <v>281</v>
      </c>
      <c r="D102" s="308" t="s">
        <v>86</v>
      </c>
      <c r="G102" s="309"/>
      <c r="H102" s="310">
        <f>H64</f>
        <v>0</v>
      </c>
    </row>
    <row r="103" spans="1:13" x14ac:dyDescent="0.25">
      <c r="C103" s="307" t="s">
        <v>296</v>
      </c>
      <c r="D103" t="s">
        <v>309</v>
      </c>
      <c r="G103" s="309"/>
      <c r="H103" s="310">
        <f>H80</f>
        <v>0</v>
      </c>
    </row>
    <row r="104" spans="1:13" x14ac:dyDescent="0.25">
      <c r="C104" s="307" t="s">
        <v>307</v>
      </c>
      <c r="D104" t="s">
        <v>537</v>
      </c>
      <c r="G104" s="309"/>
      <c r="H104" s="310">
        <f>H85</f>
        <v>0</v>
      </c>
    </row>
    <row r="105" spans="1:13" x14ac:dyDescent="0.25">
      <c r="C105" s="307" t="s">
        <v>530</v>
      </c>
      <c r="D105" s="308" t="s">
        <v>5</v>
      </c>
      <c r="G105" s="309"/>
      <c r="H105" s="310">
        <f>H97</f>
        <v>1100</v>
      </c>
    </row>
    <row r="106" spans="1:13" x14ac:dyDescent="0.25">
      <c r="C106" s="311"/>
      <c r="D106" s="312"/>
      <c r="E106" s="313"/>
      <c r="F106" s="314"/>
      <c r="G106" s="315"/>
      <c r="H106" s="316"/>
    </row>
    <row r="107" spans="1:13" ht="16.2" thickBot="1" x14ac:dyDescent="0.35">
      <c r="C107" s="317"/>
      <c r="D107" s="580" t="s">
        <v>310</v>
      </c>
      <c r="E107" s="581"/>
      <c r="F107" s="581"/>
      <c r="G107" s="581"/>
      <c r="H107" s="318">
        <f>ROUND(SUM(H100:H106),2)</f>
        <v>1100</v>
      </c>
      <c r="K107" s="38"/>
    </row>
    <row r="108" spans="1:13" ht="16.8" thickTop="1" thickBot="1" x14ac:dyDescent="0.35">
      <c r="C108" s="319"/>
      <c r="D108" s="582" t="s">
        <v>15</v>
      </c>
      <c r="E108" s="583"/>
      <c r="F108" s="583"/>
      <c r="G108" s="583"/>
      <c r="H108" s="320">
        <f>ROUND(H107*0.22,2)</f>
        <v>242</v>
      </c>
    </row>
    <row r="109" spans="1:13" ht="16.8" thickTop="1" thickBot="1" x14ac:dyDescent="0.35">
      <c r="C109" s="321"/>
      <c r="D109" s="584" t="s">
        <v>311</v>
      </c>
      <c r="E109" s="585"/>
      <c r="F109" s="585"/>
      <c r="G109" s="585"/>
      <c r="H109" s="322">
        <f>H108+H107</f>
        <v>1342</v>
      </c>
    </row>
    <row r="111" spans="1:13" x14ac:dyDescent="0.25">
      <c r="C111" s="323" t="s">
        <v>312</v>
      </c>
    </row>
    <row r="112" spans="1:13" x14ac:dyDescent="0.25">
      <c r="C112" s="170" t="s">
        <v>313</v>
      </c>
    </row>
    <row r="113" spans="3:8" x14ac:dyDescent="0.25">
      <c r="C113" s="577" t="s">
        <v>314</v>
      </c>
      <c r="D113" s="577"/>
      <c r="E113" s="577"/>
      <c r="F113" s="577"/>
      <c r="G113" s="577"/>
      <c r="H113" s="577"/>
    </row>
    <row r="114" spans="3:8" x14ac:dyDescent="0.25">
      <c r="C114" s="577"/>
      <c r="D114" s="577"/>
      <c r="E114" s="577"/>
      <c r="F114" s="577"/>
      <c r="G114" s="577"/>
      <c r="H114" s="577"/>
    </row>
    <row r="115" spans="3:8" x14ac:dyDescent="0.25">
      <c r="C115" s="170"/>
    </row>
  </sheetData>
  <mergeCells count="6">
    <mergeCell ref="C113:H114"/>
    <mergeCell ref="B8:H8"/>
    <mergeCell ref="C99:H99"/>
    <mergeCell ref="D107:G107"/>
    <mergeCell ref="D108:G108"/>
    <mergeCell ref="D109:G109"/>
  </mergeCells>
  <pageMargins left="0.23622047244094491" right="0.23622047244094491" top="0.39370078740157483" bottom="0.74803149606299213" header="0.31496062992125984" footer="0.31496062992125984"/>
  <pageSetup paperSize="9" scale="89" orientation="portrait" r:id="rId1"/>
  <headerFooter alignWithMargins="0"/>
  <rowBreaks count="6" manualBreakCount="6">
    <brk id="19" max="16383" man="1"/>
    <brk id="35" max="16383" man="1"/>
    <brk id="65" max="16383" man="1"/>
    <brk id="81" max="16383" man="1"/>
    <brk id="86" max="16383" man="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9</vt:i4>
      </vt:variant>
    </vt:vector>
  </HeadingPairs>
  <TitlesOfParts>
    <vt:vector size="24" baseType="lpstr">
      <vt:lpstr>Naslovnica</vt:lpstr>
      <vt:lpstr>Rekapitulacija</vt:lpstr>
      <vt:lpstr>SPLOŠNO</vt:lpstr>
      <vt:lpstr>Rekonstrukcija ceste</vt:lpstr>
      <vt:lpstr>Hodnik za pešce</vt:lpstr>
      <vt:lpstr>Avtobusni postajališči</vt:lpstr>
      <vt:lpstr>Rušitev objekta</vt:lpstr>
      <vt:lpstr>Prestavitev vodovoda</vt:lpstr>
      <vt:lpstr>Zid 1</vt:lpstr>
      <vt:lpstr>Zid 2</vt:lpstr>
      <vt:lpstr>Zid 3</vt:lpstr>
      <vt:lpstr>Zid 4</vt:lpstr>
      <vt:lpstr>Prestavitevzaščita TK vodov</vt:lpstr>
      <vt:lpstr>JR</vt:lpstr>
      <vt:lpstr>VZPD</vt:lpstr>
      <vt:lpstr>'Avtobusni postajališči'!Področje_tiskanja</vt:lpstr>
      <vt:lpstr>'Hodnik za pešce'!Področje_tiskanja</vt:lpstr>
      <vt:lpstr>'Prestavitev vodovoda'!Področje_tiskanja</vt:lpstr>
      <vt:lpstr>'Rekonstrukcija ceste'!Področje_tiskanja</vt:lpstr>
      <vt:lpstr>'Rušitev objekta'!Področje_tiskanja</vt:lpstr>
      <vt:lpstr>'Zid 1'!Področje_tiskanja</vt:lpstr>
      <vt:lpstr>'Zid 2'!Področje_tiskanja</vt:lpstr>
      <vt:lpstr>'Zid 3'!Področje_tiskanja</vt:lpstr>
      <vt:lpstr>'Zid 4'!Področje_tiskanja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PREDRAČUN</dc:title>
  <dc:creator>BOJAN MAVRI</dc:creator>
  <cp:lastModifiedBy>Aleš V.</cp:lastModifiedBy>
  <cp:lastPrinted>2020-11-24T16:25:12Z</cp:lastPrinted>
  <dcterms:created xsi:type="dcterms:W3CDTF">1998-06-30T10:52:36Z</dcterms:created>
  <dcterms:modified xsi:type="dcterms:W3CDTF">2021-02-01T10:59:00Z</dcterms:modified>
</cp:coreProperties>
</file>